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1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9.xml" ContentType="application/vnd.openxmlformats-officedocument.spreadsheetml.worksheet+xml"/>
  <Override PartName="/xl/worksheets/sheet20.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16.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pivotTables/pivotTable3.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Override PartName="/xl/worksheets/sheet9.xml" ContentType="application/vnd.openxmlformats-officedocument.spreadsheetml.worksheet+xml"/>
  <Override PartName="/xl/pivotTables/pivotTable4.xml" ContentType="application/vnd.openxmlformats-officedocument.spreadsheetml.pivotTable+xml"/>
  <Override PartName="/docProps/app.xml" ContentType="application/vnd.openxmlformats-officedocument.extended-properties+xml"/>
  <Override PartName="/xl/pivotCache/pivotCacheRecords1.xml" ContentType="application/vnd.openxmlformats-officedocument.spreadsheetml.pivotCacheRecords+xml"/>
  <Override PartName="/xl/comments1.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docProps/core.xml" ContentType="application/vnd.openxmlformats-package.core-properties+xml"/>
  <Override PartName="/xl/calcChain.xml" ContentType="application/vnd.openxmlformats-officedocument.spreadsheetml.calcChain+xml"/>
  <Override PartName="/xl/pivotCache/pivotCacheDefinition1.xml" ContentType="application/vnd.openxmlformats-officedocument.spreadsheetml.pivotCacheDefiniti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63" yWindow="231" windowWidth="18190" windowHeight="9944" firstSheet="12" activeTab="15"/>
  </bookViews>
  <sheets>
    <sheet name="O&amp;M Summary" sheetId="20" r:id="rId1"/>
    <sheet name="Utilities - WSO" sheetId="25" state="hidden" r:id="rId2"/>
    <sheet name="All labor" sheetId="24" state="hidden" r:id="rId3"/>
    <sheet name="Regular Labor" sheetId="22" state="hidden" r:id="rId4"/>
    <sheet name="Regular Labor w ot &amp; prem" sheetId="23" state="hidden" r:id="rId5"/>
    <sheet name="TB Export Jan 9 by accct" sheetId="35" state="hidden" r:id="rId6"/>
    <sheet name="Labor by group" sheetId="36" state="hidden" r:id="rId7"/>
    <sheet name="TB Export Jan 9 pivot" sheetId="34" state="hidden" r:id="rId8"/>
    <sheet name="TB Export Jan 9" sheetId="28" state="hidden" r:id="rId9"/>
    <sheet name="Team Budgeting export sum 1216" sheetId="21" state="hidden" r:id="rId10"/>
    <sheet name="TB Export Jan 9 - by group" sheetId="29" state="hidden" r:id="rId11"/>
    <sheet name="Staffing Summary" sheetId="1" r:id="rId12"/>
    <sheet name="Engineering Labor" sheetId="26" r:id="rId13"/>
    <sheet name="Vacancy Summary" sheetId="2" r:id="rId14"/>
    <sheet name="Bay Delta" sheetId="3" r:id="rId15"/>
    <sheet name="Outside Services" sheetId="6" r:id="rId16"/>
    <sheet name="Travel" sheetId="7" r:id="rId17"/>
    <sheet name="131211" sheetId="18" state="hidden" r:id="rId18"/>
    <sheet name="Bay Delta data" sheetId="5" r:id="rId19"/>
    <sheet name="template detail" sheetId="11" state="hidden" r:id="rId20"/>
  </sheets>
  <definedNames>
    <definedName name="_xlnm._FilterDatabase" localSheetId="8" hidden="1">'TB Export Jan 9'!$A$1:$F$602</definedName>
    <definedName name="_xlnm._FilterDatabase" localSheetId="5" hidden="1">'TB Export Jan 9 by accct'!$A$3:$E$95</definedName>
    <definedName name="_xlnm.Print_Area" localSheetId="12">'Engineering Labor'!$A$1:$Q$17</definedName>
    <definedName name="_xlnm.Print_Area" localSheetId="13">'Vacancy Summary'!$A$1:$S$20</definedName>
  </definedNames>
  <calcPr calcId="145621"/>
  <pivotCaches>
    <pivotCache cacheId="0" r:id="rId21"/>
    <pivotCache cacheId="1" r:id="rId22"/>
  </pivotCaches>
</workbook>
</file>

<file path=xl/calcChain.xml><?xml version="1.0" encoding="utf-8"?>
<calcChain xmlns="http://schemas.openxmlformats.org/spreadsheetml/2006/main">
  <c r="D9" i="25" l="1"/>
  <c r="C9" i="25"/>
  <c r="B9" i="25"/>
  <c r="B603" i="28"/>
  <c r="C603" i="28"/>
  <c r="D603" i="28"/>
  <c r="D10" i="25" l="1"/>
  <c r="C10" i="25"/>
  <c r="B10" i="25"/>
  <c r="D54" i="21"/>
  <c r="C54" i="21"/>
  <c r="B54" i="21"/>
  <c r="D52" i="18"/>
  <c r="J140" i="18"/>
  <c r="D140" i="18"/>
  <c r="K140" i="18" s="1"/>
  <c r="C140" i="18"/>
  <c r="B140" i="18"/>
  <c r="I140" i="18" s="1"/>
  <c r="D139" i="18"/>
  <c r="K139" i="18" s="1"/>
  <c r="C139" i="18"/>
  <c r="B139" i="18"/>
  <c r="I139" i="18" s="1"/>
  <c r="D138" i="18"/>
  <c r="K138" i="18" s="1"/>
  <c r="C138" i="18"/>
  <c r="J138" i="18" s="1"/>
  <c r="B138" i="18"/>
  <c r="I138" i="18" s="1"/>
  <c r="D137" i="18"/>
  <c r="K137" i="18" s="1"/>
  <c r="C137" i="18"/>
  <c r="J137" i="18" s="1"/>
  <c r="B137" i="18"/>
  <c r="I137" i="18" s="1"/>
  <c r="D136" i="18"/>
  <c r="C136" i="18"/>
  <c r="B136" i="18"/>
  <c r="I136" i="18" s="1"/>
  <c r="D135" i="18"/>
  <c r="K135" i="18" s="1"/>
  <c r="C135" i="18"/>
  <c r="J135" i="18" s="1"/>
  <c r="B135" i="18"/>
  <c r="I135" i="18" s="1"/>
  <c r="D134" i="18"/>
  <c r="K134" i="18" s="1"/>
  <c r="C134" i="18"/>
  <c r="J134" i="18" s="1"/>
  <c r="B134" i="18"/>
  <c r="I134" i="18" s="1"/>
  <c r="I133" i="18"/>
  <c r="D133" i="18"/>
  <c r="K133" i="18" s="1"/>
  <c r="C133" i="18"/>
  <c r="J133" i="18" s="1"/>
  <c r="B133" i="18"/>
  <c r="K132" i="18"/>
  <c r="J132" i="18"/>
  <c r="I132" i="18"/>
  <c r="F132" i="18"/>
  <c r="D132" i="18"/>
  <c r="C132" i="18"/>
  <c r="B132" i="18"/>
  <c r="K131" i="18"/>
  <c r="D131" i="18"/>
  <c r="C131" i="18"/>
  <c r="J131" i="18" s="1"/>
  <c r="M131" i="18" s="1"/>
  <c r="B131" i="18"/>
  <c r="I131" i="18" s="1"/>
  <c r="D130" i="18"/>
  <c r="K130" i="18" s="1"/>
  <c r="N130" i="18" s="1"/>
  <c r="C130" i="18"/>
  <c r="J130" i="18" s="1"/>
  <c r="B130" i="18"/>
  <c r="I130" i="18" s="1"/>
  <c r="I129" i="18"/>
  <c r="B129" i="18"/>
  <c r="B121" i="18"/>
  <c r="D121" i="18"/>
  <c r="C121" i="18"/>
  <c r="B101" i="18"/>
  <c r="K100" i="18"/>
  <c r="J100" i="18"/>
  <c r="M100" i="18" s="1"/>
  <c r="I100" i="18"/>
  <c r="G100" i="18"/>
  <c r="F100" i="18"/>
  <c r="K99" i="18"/>
  <c r="J99" i="18"/>
  <c r="M99" i="18" s="1"/>
  <c r="I99" i="18"/>
  <c r="G99" i="18"/>
  <c r="F99" i="18"/>
  <c r="K98" i="18"/>
  <c r="J98" i="18"/>
  <c r="I98" i="18"/>
  <c r="G98" i="18"/>
  <c r="F98" i="18"/>
  <c r="K97" i="18"/>
  <c r="J97" i="18"/>
  <c r="N97" i="18" s="1"/>
  <c r="I97" i="18"/>
  <c r="G97" i="18"/>
  <c r="F97" i="18"/>
  <c r="K96" i="18"/>
  <c r="N96" i="18" s="1"/>
  <c r="J96" i="18"/>
  <c r="I96" i="18"/>
  <c r="G96" i="18"/>
  <c r="F96" i="18"/>
  <c r="K95" i="18"/>
  <c r="J95" i="18"/>
  <c r="M95" i="18" s="1"/>
  <c r="I95" i="18"/>
  <c r="G95" i="18"/>
  <c r="F95" i="18"/>
  <c r="K94" i="18"/>
  <c r="J94" i="18"/>
  <c r="M94" i="18" s="1"/>
  <c r="I94" i="18"/>
  <c r="G94" i="18"/>
  <c r="F94" i="18"/>
  <c r="K93" i="18"/>
  <c r="N93" i="18" s="1"/>
  <c r="J93" i="18"/>
  <c r="M93" i="18" s="1"/>
  <c r="I93" i="18"/>
  <c r="G93" i="18"/>
  <c r="F93" i="18"/>
  <c r="K92" i="18"/>
  <c r="J92" i="18"/>
  <c r="I92" i="18"/>
  <c r="G92" i="18"/>
  <c r="F92" i="18"/>
  <c r="K91" i="18"/>
  <c r="J91" i="18"/>
  <c r="I91" i="18"/>
  <c r="G91" i="18"/>
  <c r="F91" i="18"/>
  <c r="K90" i="18"/>
  <c r="J90" i="18"/>
  <c r="N90" i="18" s="1"/>
  <c r="I90" i="18"/>
  <c r="G90" i="18"/>
  <c r="F90" i="18"/>
  <c r="I89" i="18"/>
  <c r="D89" i="18"/>
  <c r="C89" i="18"/>
  <c r="C101" i="18" s="1"/>
  <c r="B84" i="18"/>
  <c r="K83" i="18"/>
  <c r="J83" i="18"/>
  <c r="I83" i="18"/>
  <c r="G83" i="18"/>
  <c r="F83" i="18"/>
  <c r="K82" i="18"/>
  <c r="J82" i="18"/>
  <c r="I82" i="18"/>
  <c r="G82" i="18"/>
  <c r="F82" i="18"/>
  <c r="K81" i="18"/>
  <c r="J81" i="18"/>
  <c r="I81" i="18"/>
  <c r="G81" i="18"/>
  <c r="F81" i="18"/>
  <c r="K80" i="18"/>
  <c r="J80" i="18"/>
  <c r="I80" i="18"/>
  <c r="G80" i="18"/>
  <c r="F80" i="18"/>
  <c r="K79" i="18"/>
  <c r="J79" i="18"/>
  <c r="I79" i="18"/>
  <c r="G79" i="18"/>
  <c r="F79" i="18"/>
  <c r="K78" i="18"/>
  <c r="J78" i="18"/>
  <c r="I78" i="18"/>
  <c r="G78" i="18"/>
  <c r="F78" i="18"/>
  <c r="I77" i="18"/>
  <c r="D77" i="18"/>
  <c r="D84" i="18" s="1"/>
  <c r="C77" i="18"/>
  <c r="F77" i="18" s="1"/>
  <c r="K76" i="18"/>
  <c r="J76" i="18"/>
  <c r="I76" i="18"/>
  <c r="G76" i="18"/>
  <c r="F76" i="18"/>
  <c r="K75" i="18"/>
  <c r="J75" i="18"/>
  <c r="M75" i="18" s="1"/>
  <c r="I75" i="18"/>
  <c r="G75" i="18"/>
  <c r="F75" i="18"/>
  <c r="K74" i="18"/>
  <c r="J74" i="18"/>
  <c r="I74" i="18"/>
  <c r="G74" i="18"/>
  <c r="F74" i="18"/>
  <c r="K73" i="18"/>
  <c r="J73" i="18"/>
  <c r="I73" i="18"/>
  <c r="G73" i="18"/>
  <c r="F73" i="18"/>
  <c r="K72" i="18"/>
  <c r="J72" i="18"/>
  <c r="I72" i="18"/>
  <c r="I84" i="18" s="1"/>
  <c r="G72" i="18"/>
  <c r="F72" i="18"/>
  <c r="D67" i="18"/>
  <c r="C67" i="18"/>
  <c r="B67" i="18"/>
  <c r="K66" i="18"/>
  <c r="J66" i="18"/>
  <c r="I66" i="18"/>
  <c r="G66" i="18"/>
  <c r="F66" i="18"/>
  <c r="K65" i="18"/>
  <c r="J65" i="18"/>
  <c r="I65" i="18"/>
  <c r="G65" i="18"/>
  <c r="F65" i="18"/>
  <c r="K64" i="18"/>
  <c r="J64" i="18"/>
  <c r="I64" i="18"/>
  <c r="G64" i="18"/>
  <c r="F64" i="18"/>
  <c r="K63" i="18"/>
  <c r="J63" i="18"/>
  <c r="I63" i="18"/>
  <c r="G63" i="18"/>
  <c r="F63" i="18"/>
  <c r="K62" i="18"/>
  <c r="J62" i="18"/>
  <c r="N62" i="18" s="1"/>
  <c r="I62" i="18"/>
  <c r="G62" i="18"/>
  <c r="F62" i="18"/>
  <c r="K61" i="18"/>
  <c r="J61" i="18"/>
  <c r="I61" i="18"/>
  <c r="G61" i="18"/>
  <c r="F61" i="18"/>
  <c r="N60" i="18"/>
  <c r="K60" i="18"/>
  <c r="J60" i="18"/>
  <c r="I60" i="18"/>
  <c r="G60" i="18"/>
  <c r="F60" i="18"/>
  <c r="K59" i="18"/>
  <c r="J59" i="18"/>
  <c r="M59" i="18" s="1"/>
  <c r="I59" i="18"/>
  <c r="G59" i="18"/>
  <c r="F59" i="18"/>
  <c r="K58" i="18"/>
  <c r="J58" i="18"/>
  <c r="I58" i="18"/>
  <c r="G58" i="18"/>
  <c r="F58" i="18"/>
  <c r="K57" i="18"/>
  <c r="J57" i="18"/>
  <c r="I57" i="18"/>
  <c r="G57" i="18"/>
  <c r="F57" i="18"/>
  <c r="K56" i="18"/>
  <c r="J56" i="18"/>
  <c r="N56" i="18" s="1"/>
  <c r="I56" i="18"/>
  <c r="G56" i="18"/>
  <c r="F56" i="18"/>
  <c r="K55" i="18"/>
  <c r="J55" i="18"/>
  <c r="I55" i="18"/>
  <c r="G55" i="18"/>
  <c r="F55" i="18"/>
  <c r="B49" i="18"/>
  <c r="K48" i="18"/>
  <c r="N48" i="18" s="1"/>
  <c r="J48" i="18"/>
  <c r="I48" i="18"/>
  <c r="G48" i="18"/>
  <c r="F48" i="18"/>
  <c r="K47" i="18"/>
  <c r="J47" i="18"/>
  <c r="M47" i="18" s="1"/>
  <c r="I47" i="18"/>
  <c r="G47" i="18"/>
  <c r="F47" i="18"/>
  <c r="K46" i="18"/>
  <c r="N46" i="18" s="1"/>
  <c r="J46" i="18"/>
  <c r="I46" i="18"/>
  <c r="G46" i="18"/>
  <c r="F46" i="18"/>
  <c r="K45" i="18"/>
  <c r="J45" i="18"/>
  <c r="I45" i="18"/>
  <c r="G45" i="18"/>
  <c r="F45" i="18"/>
  <c r="K44" i="18"/>
  <c r="J44" i="18"/>
  <c r="I44" i="18"/>
  <c r="G44" i="18"/>
  <c r="F44" i="18"/>
  <c r="K43" i="18"/>
  <c r="J43" i="18"/>
  <c r="M43" i="18" s="1"/>
  <c r="I43" i="18"/>
  <c r="G43" i="18"/>
  <c r="F43" i="18"/>
  <c r="K42" i="18"/>
  <c r="J42" i="18"/>
  <c r="I42" i="18"/>
  <c r="G42" i="18"/>
  <c r="F42" i="18"/>
  <c r="K41" i="18"/>
  <c r="N41" i="18" s="1"/>
  <c r="J41" i="18"/>
  <c r="I41" i="18"/>
  <c r="G41" i="18"/>
  <c r="F41" i="18"/>
  <c r="K40" i="18"/>
  <c r="J40" i="18"/>
  <c r="I40" i="18"/>
  <c r="G40" i="18"/>
  <c r="F40" i="18"/>
  <c r="K39" i="18"/>
  <c r="N39" i="18" s="1"/>
  <c r="J39" i="18"/>
  <c r="I39" i="18"/>
  <c r="G39" i="18"/>
  <c r="F39" i="18"/>
  <c r="K38" i="18"/>
  <c r="J38" i="18"/>
  <c r="M38" i="18" s="1"/>
  <c r="I38" i="18"/>
  <c r="G38" i="18"/>
  <c r="F38" i="18"/>
  <c r="K37" i="18"/>
  <c r="J37" i="18"/>
  <c r="I37" i="18"/>
  <c r="D37" i="18"/>
  <c r="D49" i="18" s="1"/>
  <c r="C37" i="18"/>
  <c r="B32" i="18"/>
  <c r="B34" i="18" s="1"/>
  <c r="K31" i="18"/>
  <c r="N31" i="18" s="1"/>
  <c r="J31" i="18"/>
  <c r="I31" i="18"/>
  <c r="G31" i="18"/>
  <c r="F31" i="18"/>
  <c r="K30" i="18"/>
  <c r="J30" i="18"/>
  <c r="I30" i="18"/>
  <c r="G30" i="18"/>
  <c r="F30" i="18"/>
  <c r="K29" i="18"/>
  <c r="J29" i="18"/>
  <c r="I29" i="18"/>
  <c r="G29" i="18"/>
  <c r="F29" i="18"/>
  <c r="N28" i="18"/>
  <c r="K28" i="18"/>
  <c r="J28" i="18"/>
  <c r="I28" i="18"/>
  <c r="G28" i="18"/>
  <c r="F28" i="18"/>
  <c r="M27" i="18"/>
  <c r="K27" i="18"/>
  <c r="N27" i="18" s="1"/>
  <c r="J27" i="18"/>
  <c r="I27" i="18"/>
  <c r="G27" i="18"/>
  <c r="F27" i="18"/>
  <c r="K26" i="18"/>
  <c r="N26" i="18" s="1"/>
  <c r="J26" i="18"/>
  <c r="I26" i="18"/>
  <c r="G26" i="18"/>
  <c r="F26" i="18"/>
  <c r="K25" i="18"/>
  <c r="J25" i="18"/>
  <c r="I25" i="18"/>
  <c r="G25" i="18"/>
  <c r="F25" i="18"/>
  <c r="K24" i="18"/>
  <c r="J24" i="18"/>
  <c r="I24" i="18"/>
  <c r="G24" i="18"/>
  <c r="F24" i="18"/>
  <c r="K23" i="18"/>
  <c r="J23" i="18"/>
  <c r="M23" i="18" s="1"/>
  <c r="I23" i="18"/>
  <c r="G23" i="18"/>
  <c r="F23" i="18"/>
  <c r="K22" i="18"/>
  <c r="J22" i="18"/>
  <c r="I22" i="18"/>
  <c r="G22" i="18"/>
  <c r="F22" i="18"/>
  <c r="K21" i="18"/>
  <c r="N21" i="18" s="1"/>
  <c r="J21" i="18"/>
  <c r="I21" i="18"/>
  <c r="G21" i="18"/>
  <c r="F21" i="18"/>
  <c r="I20" i="18"/>
  <c r="D20" i="18"/>
  <c r="D17" i="18" s="1"/>
  <c r="C20" i="18"/>
  <c r="B17" i="18"/>
  <c r="R15" i="18"/>
  <c r="Q15" i="18"/>
  <c r="P15" i="18"/>
  <c r="D15" i="18"/>
  <c r="C15" i="18"/>
  <c r="B15" i="18"/>
  <c r="S14" i="18"/>
  <c r="K14" i="18"/>
  <c r="J14" i="18"/>
  <c r="M14" i="18" s="1"/>
  <c r="I14" i="18"/>
  <c r="G14" i="18"/>
  <c r="F14" i="18"/>
  <c r="S13" i="18"/>
  <c r="K13" i="18"/>
  <c r="N13" i="18" s="1"/>
  <c r="J13" i="18"/>
  <c r="I13" i="18"/>
  <c r="G13" i="18"/>
  <c r="F13" i="18"/>
  <c r="S12" i="18"/>
  <c r="K12" i="18"/>
  <c r="J12" i="18"/>
  <c r="M12" i="18" s="1"/>
  <c r="I12" i="18"/>
  <c r="G12" i="18"/>
  <c r="F12" i="18"/>
  <c r="S11" i="18"/>
  <c r="K11" i="18"/>
  <c r="N11" i="18" s="1"/>
  <c r="J11" i="18"/>
  <c r="I11" i="18"/>
  <c r="G11" i="18"/>
  <c r="F11" i="18"/>
  <c r="S10" i="18"/>
  <c r="K10" i="18"/>
  <c r="J10" i="18"/>
  <c r="M10" i="18" s="1"/>
  <c r="I10" i="18"/>
  <c r="G10" i="18"/>
  <c r="F10" i="18"/>
  <c r="S9" i="18"/>
  <c r="K9" i="18"/>
  <c r="N9" i="18" s="1"/>
  <c r="J9" i="18"/>
  <c r="I9" i="18"/>
  <c r="G9" i="18"/>
  <c r="F9" i="18"/>
  <c r="S8" i="18"/>
  <c r="K8" i="18"/>
  <c r="J8" i="18"/>
  <c r="M8" i="18" s="1"/>
  <c r="I8" i="18"/>
  <c r="G8" i="18"/>
  <c r="F8" i="18"/>
  <c r="S7" i="18"/>
  <c r="K7" i="18"/>
  <c r="N7" i="18" s="1"/>
  <c r="J7" i="18"/>
  <c r="I7" i="18"/>
  <c r="G7" i="18"/>
  <c r="F7" i="18"/>
  <c r="S6" i="18"/>
  <c r="K6" i="18"/>
  <c r="J6" i="18"/>
  <c r="M6" i="18" s="1"/>
  <c r="I6" i="18"/>
  <c r="G6" i="18"/>
  <c r="F6" i="18"/>
  <c r="S5" i="18"/>
  <c r="K5" i="18"/>
  <c r="N5" i="18" s="1"/>
  <c r="J5" i="18"/>
  <c r="I5" i="18"/>
  <c r="G5" i="18"/>
  <c r="F5" i="18"/>
  <c r="S4" i="18"/>
  <c r="K4" i="18"/>
  <c r="J4" i="18"/>
  <c r="M4" i="18" s="1"/>
  <c r="I4" i="18"/>
  <c r="G4" i="18"/>
  <c r="F4" i="18"/>
  <c r="S3" i="18"/>
  <c r="K3" i="18"/>
  <c r="I3" i="18"/>
  <c r="G3" i="18"/>
  <c r="F3" i="18"/>
  <c r="F15" i="18" s="1"/>
  <c r="C3" i="18"/>
  <c r="C129" i="18" s="1"/>
  <c r="M140" i="18" l="1"/>
  <c r="M25" i="18"/>
  <c r="N29" i="18"/>
  <c r="M40" i="18"/>
  <c r="K67" i="18"/>
  <c r="F136" i="18"/>
  <c r="M28" i="18"/>
  <c r="M31" i="18"/>
  <c r="M39" i="18"/>
  <c r="M45" i="18"/>
  <c r="M60" i="18"/>
  <c r="N66" i="18"/>
  <c r="N95" i="18"/>
  <c r="B141" i="18"/>
  <c r="M132" i="18"/>
  <c r="M134" i="18"/>
  <c r="G136" i="18"/>
  <c r="N43" i="18"/>
  <c r="M48" i="18"/>
  <c r="M21" i="18"/>
  <c r="N57" i="18"/>
  <c r="F89" i="18"/>
  <c r="N92" i="18"/>
  <c r="D129" i="18"/>
  <c r="G129" i="18" s="1"/>
  <c r="N132" i="18"/>
  <c r="N6" i="18"/>
  <c r="N24" i="18"/>
  <c r="N47" i="18"/>
  <c r="N59" i="18"/>
  <c r="F140" i="18"/>
  <c r="M5" i="18"/>
  <c r="M9" i="18"/>
  <c r="M13" i="18"/>
  <c r="M26" i="18"/>
  <c r="N38" i="18"/>
  <c r="N44" i="18"/>
  <c r="M46" i="18"/>
  <c r="N91" i="18"/>
  <c r="M96" i="18"/>
  <c r="N133" i="18"/>
  <c r="N135" i="18"/>
  <c r="N140" i="18"/>
  <c r="N131" i="18"/>
  <c r="G132" i="18"/>
  <c r="F133" i="18"/>
  <c r="F84" i="18"/>
  <c r="G84" i="18"/>
  <c r="M41" i="18"/>
  <c r="N98" i="18"/>
  <c r="G140" i="18"/>
  <c r="I141" i="18"/>
  <c r="G139" i="18"/>
  <c r="N10" i="18"/>
  <c r="N14" i="18"/>
  <c r="N42" i="18"/>
  <c r="M76" i="18"/>
  <c r="K77" i="18"/>
  <c r="F101" i="18"/>
  <c r="M91" i="18"/>
  <c r="N94" i="18"/>
  <c r="G131" i="18"/>
  <c r="K136" i="18"/>
  <c r="N136" i="18" s="1"/>
  <c r="M61" i="18"/>
  <c r="J77" i="18"/>
  <c r="M77" i="18" s="1"/>
  <c r="N99" i="18"/>
  <c r="J136" i="18"/>
  <c r="M136" i="18" s="1"/>
  <c r="N22" i="18"/>
  <c r="G37" i="18"/>
  <c r="G49" i="18" s="1"/>
  <c r="N40" i="18"/>
  <c r="I67" i="18"/>
  <c r="Q78" i="18"/>
  <c r="P81" i="18"/>
  <c r="C84" i="18"/>
  <c r="S15" i="18"/>
  <c r="J3" i="18"/>
  <c r="J15" i="18" s="1"/>
  <c r="M7" i="18"/>
  <c r="M11" i="18"/>
  <c r="M29" i="18"/>
  <c r="C49" i="18"/>
  <c r="G67" i="18"/>
  <c r="K84" i="18"/>
  <c r="G77" i="18"/>
  <c r="M133" i="18"/>
  <c r="G135" i="18"/>
  <c r="M97" i="18"/>
  <c r="M137" i="18"/>
  <c r="K15" i="18"/>
  <c r="I15" i="18"/>
  <c r="N4" i="18"/>
  <c r="N8" i="18"/>
  <c r="N12" i="18"/>
  <c r="N23" i="18"/>
  <c r="N30" i="18"/>
  <c r="D32" i="18"/>
  <c r="D34" i="18" s="1"/>
  <c r="F67" i="18"/>
  <c r="M57" i="18"/>
  <c r="N61" i="18"/>
  <c r="M66" i="18"/>
  <c r="N75" i="18"/>
  <c r="N100" i="18"/>
  <c r="F137" i="18"/>
  <c r="J139" i="18"/>
  <c r="M139" i="18" s="1"/>
  <c r="N137" i="18"/>
  <c r="C141" i="18"/>
  <c r="J129" i="18"/>
  <c r="F129" i="18"/>
  <c r="K49" i="18"/>
  <c r="D101" i="18"/>
  <c r="K89" i="18"/>
  <c r="G89" i="18"/>
  <c r="G101" i="18" s="1"/>
  <c r="M92" i="18"/>
  <c r="M24" i="18"/>
  <c r="I49" i="18"/>
  <c r="N45" i="18"/>
  <c r="M130" i="18"/>
  <c r="N25" i="18"/>
  <c r="N134" i="18"/>
  <c r="C32" i="18"/>
  <c r="C34" i="18" s="1"/>
  <c r="F20" i="18"/>
  <c r="F32" i="18" s="1"/>
  <c r="J20" i="18"/>
  <c r="J49" i="18"/>
  <c r="M49" i="18" s="1"/>
  <c r="M37" i="18"/>
  <c r="G15" i="18"/>
  <c r="N37" i="18"/>
  <c r="M44" i="18"/>
  <c r="M135" i="18"/>
  <c r="M138" i="18"/>
  <c r="N76" i="18"/>
  <c r="N138" i="18"/>
  <c r="I101" i="18"/>
  <c r="G133" i="18"/>
  <c r="G137" i="18"/>
  <c r="G20" i="18"/>
  <c r="G32" i="18" s="1"/>
  <c r="I32" i="18"/>
  <c r="J67" i="18"/>
  <c r="F130" i="18"/>
  <c r="F134" i="18"/>
  <c r="F138" i="18"/>
  <c r="M3" i="18"/>
  <c r="J89" i="18"/>
  <c r="G130" i="18"/>
  <c r="G134" i="18"/>
  <c r="G138" i="18"/>
  <c r="N3" i="18"/>
  <c r="M22" i="18"/>
  <c r="M30" i="18"/>
  <c r="F37" i="18"/>
  <c r="F49" i="18" s="1"/>
  <c r="M42" i="18"/>
  <c r="M56" i="18"/>
  <c r="M62" i="18"/>
  <c r="M90" i="18"/>
  <c r="M98" i="18"/>
  <c r="F131" i="18"/>
  <c r="F135" i="18"/>
  <c r="F139" i="18"/>
  <c r="C17" i="18"/>
  <c r="K20" i="18"/>
  <c r="N139" i="18" l="1"/>
  <c r="N49" i="18"/>
  <c r="D141" i="18"/>
  <c r="K129" i="18"/>
  <c r="M15" i="18"/>
  <c r="M67" i="18"/>
  <c r="N15" i="18"/>
  <c r="N67" i="18"/>
  <c r="N77" i="18"/>
  <c r="G141" i="18"/>
  <c r="J84" i="18"/>
  <c r="M20" i="18"/>
  <c r="J32" i="18"/>
  <c r="M32" i="18" s="1"/>
  <c r="M129" i="18"/>
  <c r="J141" i="18"/>
  <c r="M141" i="18" s="1"/>
  <c r="M89" i="18"/>
  <c r="J101" i="18"/>
  <c r="M101" i="18" s="1"/>
  <c r="N89" i="18"/>
  <c r="K101" i="18"/>
  <c r="N129" i="18"/>
  <c r="K141" i="18"/>
  <c r="K32" i="18"/>
  <c r="N20" i="18"/>
  <c r="F141" i="18"/>
  <c r="N141" i="18" l="1"/>
  <c r="N101" i="18"/>
  <c r="M84" i="18"/>
  <c r="N84" i="18"/>
  <c r="N32" i="18"/>
</calcChain>
</file>

<file path=xl/comments1.xml><?xml version="1.0" encoding="utf-8"?>
<comments xmlns="http://schemas.openxmlformats.org/spreadsheetml/2006/main">
  <authors>
    <author>Author</author>
  </authors>
  <commentList>
    <comment ref="A34" authorId="0">
      <text>
        <r>
          <rPr>
            <b/>
            <sz val="9"/>
            <color indexed="81"/>
            <rFont val="Tahoma"/>
            <family val="2"/>
          </rPr>
          <t>Author:</t>
        </r>
        <r>
          <rPr>
            <sz val="9"/>
            <color indexed="81"/>
            <rFont val="Tahoma"/>
            <family val="2"/>
          </rPr>
          <t xml:space="preserve">
All - includes variable power and other electricity</t>
        </r>
      </text>
    </comment>
    <comment ref="A35" authorId="0">
      <text>
        <r>
          <rPr>
            <b/>
            <sz val="9"/>
            <color indexed="81"/>
            <rFont val="Tahoma"/>
            <family val="2"/>
          </rPr>
          <t>Author:</t>
        </r>
        <r>
          <rPr>
            <sz val="9"/>
            <color indexed="81"/>
            <rFont val="Tahoma"/>
            <family val="2"/>
          </rPr>
          <t xml:space="preserve">
Water Treatment &amp; non water treatment chemicals
</t>
        </r>
      </text>
    </comment>
    <comment ref="A49" authorId="0">
      <text>
        <r>
          <rPr>
            <b/>
            <sz val="9"/>
            <color indexed="81"/>
            <rFont val="Tahoma"/>
            <family val="2"/>
          </rPr>
          <t>Author:</t>
        </r>
        <r>
          <rPr>
            <sz val="9"/>
            <color indexed="81"/>
            <rFont val="Tahoma"/>
            <family val="2"/>
          </rPr>
          <t xml:space="preserve">
Regular employees only</t>
        </r>
      </text>
    </comment>
    <comment ref="A60" authorId="0">
      <text>
        <r>
          <rPr>
            <b/>
            <sz val="9"/>
            <color indexed="81"/>
            <rFont val="Tahoma"/>
            <family val="2"/>
          </rPr>
          <t>Author:</t>
        </r>
        <r>
          <rPr>
            <sz val="9"/>
            <color indexed="81"/>
            <rFont val="Tahoma"/>
            <family val="2"/>
          </rPr>
          <t xml:space="preserve">
Utilities at treatment plants only</t>
        </r>
      </text>
    </comment>
  </commentList>
</comments>
</file>

<file path=xl/comments2.xml><?xml version="1.0" encoding="utf-8"?>
<comments xmlns="http://schemas.openxmlformats.org/spreadsheetml/2006/main">
  <authors>
    <author>Author</author>
  </authors>
  <commentList>
    <comment ref="D5" authorId="0">
      <text>
        <r>
          <rPr>
            <b/>
            <sz val="9"/>
            <color indexed="81"/>
            <rFont val="Tahoma"/>
            <family val="2"/>
          </rPr>
          <t>Author:</t>
        </r>
        <r>
          <rPr>
            <sz val="9"/>
            <color indexed="81"/>
            <rFont val="Tahoma"/>
            <family val="2"/>
          </rPr>
          <t xml:space="preserve">
Capital transfer from Eng (BDCP); transfer reflected in CFY 2014 budget document</t>
        </r>
      </text>
    </comment>
    <comment ref="D8" authorId="0">
      <text>
        <r>
          <rPr>
            <b/>
            <sz val="9"/>
            <color indexed="81"/>
            <rFont val="Tahoma"/>
            <family val="2"/>
          </rPr>
          <t>Author:</t>
        </r>
        <r>
          <rPr>
            <sz val="9"/>
            <color indexed="81"/>
            <rFont val="Tahoma"/>
            <family val="2"/>
          </rPr>
          <t xml:space="preserve">
Capital transfer to GM; budget book in error did not reflect reduction from 372 to 371</t>
        </r>
      </text>
    </comment>
    <comment ref="D11" authorId="0">
      <text>
        <r>
          <rPr>
            <b/>
            <sz val="9"/>
            <color indexed="81"/>
            <rFont val="Tahoma"/>
            <family val="2"/>
          </rPr>
          <t>Author:</t>
        </r>
        <r>
          <rPr>
            <sz val="9"/>
            <color indexed="81"/>
            <rFont val="Tahoma"/>
            <family val="2"/>
          </rPr>
          <t xml:space="preserve">
J. Scott transfer to Legal
- CFY budget restated by Group</t>
        </r>
      </text>
    </comment>
    <comment ref="D12" authorId="0">
      <text>
        <r>
          <rPr>
            <b/>
            <sz val="9"/>
            <color indexed="81"/>
            <rFont val="Tahoma"/>
            <family val="2"/>
          </rPr>
          <t>Author:</t>
        </r>
        <r>
          <rPr>
            <sz val="9"/>
            <color indexed="81"/>
            <rFont val="Tahoma"/>
            <family val="2"/>
          </rPr>
          <t xml:space="preserve">
J. Scott transfer from WRM; adjusted when groups restated FY 2014 budget</t>
        </r>
      </text>
    </comment>
    <comment ref="D14" authorId="0">
      <text>
        <r>
          <rPr>
            <b/>
            <sz val="9"/>
            <color indexed="81"/>
            <rFont val="Tahoma"/>
            <family val="2"/>
          </rPr>
          <t>Author:</t>
        </r>
        <r>
          <rPr>
            <sz val="9"/>
            <color indexed="81"/>
            <rFont val="Tahoma"/>
            <family val="2"/>
          </rPr>
          <t xml:space="preserve">
addition of policy analyist - Von Haam - authorized by Board in April</t>
        </r>
      </text>
    </comment>
    <comment ref="D15" authorId="0">
      <text>
        <r>
          <rPr>
            <b/>
            <sz val="9"/>
            <color indexed="81"/>
            <rFont val="Tahoma"/>
            <family val="2"/>
          </rPr>
          <t>Author:</t>
        </r>
        <r>
          <rPr>
            <sz val="9"/>
            <color indexed="81"/>
            <rFont val="Tahoma"/>
            <family val="2"/>
          </rPr>
          <t xml:space="preserve">
S. Breen transfer from RPDM to HR in Jun/July 2012; budget book reflected HR up by 1 but did not reduce RPDM?</t>
        </r>
      </text>
    </comment>
    <comment ref="D16" authorId="0">
      <text>
        <r>
          <rPr>
            <b/>
            <sz val="9"/>
            <color indexed="81"/>
            <rFont val="Tahoma"/>
            <family val="2"/>
          </rPr>
          <t>Author:</t>
        </r>
        <r>
          <rPr>
            <sz val="9"/>
            <color indexed="81"/>
            <rFont val="Tahoma"/>
            <family val="2"/>
          </rPr>
          <t xml:space="preserve">
S. Breen transfer from RPDM to HR in Jun/July 2012; budget book reflected HR up by 1 but did not reduce RPDM</t>
        </r>
      </text>
    </comment>
    <comment ref="D19" authorId="0">
      <text>
        <r>
          <rPr>
            <b/>
            <sz val="9"/>
            <color indexed="81"/>
            <rFont val="Tahoma"/>
            <family val="2"/>
          </rPr>
          <t>Author:</t>
        </r>
        <r>
          <rPr>
            <sz val="9"/>
            <color indexed="81"/>
            <rFont val="Tahoma"/>
            <family val="2"/>
          </rPr>
          <t xml:space="preserve">
1) J. Teraoka unbudgeted position in GC; 2) L. Omoto moved from GC to RPDM yet GC backfilled her position - RPDM received an unbudgeted position?; 1 Sr Resource specialist in GM</t>
        </r>
      </text>
    </comment>
  </commentList>
</comments>
</file>

<file path=xl/comments3.xml><?xml version="1.0" encoding="utf-8"?>
<comments xmlns="http://schemas.openxmlformats.org/spreadsheetml/2006/main">
  <authors>
    <author>Author</author>
  </authors>
  <commentList>
    <comment ref="J6" authorId="0">
      <text>
        <r>
          <rPr>
            <b/>
            <sz val="9"/>
            <color indexed="81"/>
            <rFont val="Tahoma"/>
            <family val="2"/>
          </rPr>
          <t>Author:</t>
        </r>
        <r>
          <rPr>
            <sz val="9"/>
            <color indexed="81"/>
            <rFont val="Tahoma"/>
            <family val="2"/>
          </rPr>
          <t xml:space="preserve">
235,564 hrs/1,750 hrs = 135
</t>
        </r>
      </text>
    </comment>
    <comment ref="L6" authorId="0">
      <text>
        <r>
          <rPr>
            <b/>
            <sz val="9"/>
            <color indexed="81"/>
            <rFont val="Tahoma"/>
            <family val="2"/>
          </rPr>
          <t>Author:</t>
        </r>
        <r>
          <rPr>
            <sz val="9"/>
            <color indexed="81"/>
            <rFont val="Tahoma"/>
            <family val="2"/>
          </rPr>
          <t xml:space="preserve">
359,811 capital hrs + 59.5 other hrs divided 1,750 hours = 206</t>
        </r>
      </text>
    </comment>
    <comment ref="J8" authorId="0">
      <text>
        <r>
          <rPr>
            <b/>
            <sz val="9"/>
            <color indexed="81"/>
            <rFont val="Tahoma"/>
            <family val="2"/>
          </rPr>
          <t>Author:</t>
        </r>
        <r>
          <rPr>
            <sz val="9"/>
            <color indexed="81"/>
            <rFont val="Tahoma"/>
            <family val="2"/>
          </rPr>
          <t xml:space="preserve">
ST from LH plus apportionment of leave hrs (ST% of total hrs-35.1% O&amp;M). Exclude ALP, ALX, SKX, SKP leave codes. Exclude TPR &amp; RPT for straight time; Reports from LH; leave from DB does not include district temp</t>
        </r>
      </text>
    </comment>
    <comment ref="L8" authorId="0">
      <text>
        <r>
          <rPr>
            <b/>
            <sz val="9"/>
            <color indexed="81"/>
            <rFont val="Tahoma"/>
            <family val="2"/>
          </rPr>
          <t>Author:</t>
        </r>
        <r>
          <rPr>
            <sz val="9"/>
            <color indexed="81"/>
            <rFont val="Tahoma"/>
            <family val="2"/>
          </rPr>
          <t xml:space="preserve">
ST from LH plus apportionment of leave hrs (ST% of total hrs-64.9% cap). Exclude ALX, ASP, SKX, SKP leave codes. Reports from LH; leave from DB does not include District Temp</t>
        </r>
      </text>
    </comment>
  </commentList>
</comments>
</file>

<file path=xl/comments4.xml><?xml version="1.0" encoding="utf-8"?>
<comments xmlns="http://schemas.openxmlformats.org/spreadsheetml/2006/main">
  <authors>
    <author>Author</author>
  </authors>
  <commentList>
    <comment ref="E4" authorId="0">
      <text>
        <r>
          <rPr>
            <b/>
            <sz val="9"/>
            <color indexed="81"/>
            <rFont val="Tahoma"/>
            <family val="2"/>
          </rPr>
          <t>Author:</t>
        </r>
        <r>
          <rPr>
            <sz val="9"/>
            <color indexed="81"/>
            <rFont val="Tahoma"/>
            <family val="2"/>
          </rPr>
          <t xml:space="preserve">
Blank status</t>
        </r>
      </text>
    </comment>
    <comment ref="F4" authorId="0">
      <text>
        <r>
          <rPr>
            <b/>
            <sz val="9"/>
            <color indexed="81"/>
            <rFont val="Tahoma"/>
            <family val="2"/>
          </rPr>
          <t>Author:</t>
        </r>
        <r>
          <rPr>
            <sz val="9"/>
            <color indexed="81"/>
            <rFont val="Tahoma"/>
            <family val="2"/>
          </rPr>
          <t xml:space="preserve">
Planning Status</t>
        </r>
      </text>
    </comment>
    <comment ref="G4" authorId="0">
      <text>
        <r>
          <rPr>
            <b/>
            <sz val="9"/>
            <color indexed="81"/>
            <rFont val="Tahoma"/>
            <family val="2"/>
          </rPr>
          <t>Author:</t>
        </r>
        <r>
          <rPr>
            <sz val="9"/>
            <color indexed="81"/>
            <rFont val="Tahoma"/>
            <family val="2"/>
          </rPr>
          <t xml:space="preserve">
Recruitment/Sourcing status</t>
        </r>
      </text>
    </comment>
  </commentList>
</comments>
</file>

<file path=xl/comments5.xml><?xml version="1.0" encoding="utf-8"?>
<comments xmlns="http://schemas.openxmlformats.org/spreadsheetml/2006/main">
  <authors>
    <author>Author</author>
  </authors>
  <commentList>
    <comment ref="E121" authorId="0">
      <text>
        <r>
          <rPr>
            <b/>
            <sz val="9"/>
            <color indexed="81"/>
            <rFont val="Tahoma"/>
            <family val="2"/>
          </rPr>
          <t>Author:</t>
        </r>
        <r>
          <rPr>
            <sz val="9"/>
            <color indexed="81"/>
            <rFont val="Tahoma"/>
            <family val="2"/>
          </rPr>
          <t xml:space="preserve">
Increase in budget less 4 employee trips est. ($10K per trip)
</t>
        </r>
      </text>
    </comment>
    <comment ref="D124" authorId="0">
      <text>
        <r>
          <rPr>
            <b/>
            <sz val="9"/>
            <color indexed="81"/>
            <rFont val="Tahoma"/>
            <family val="2"/>
          </rPr>
          <t>Author:</t>
        </r>
        <r>
          <rPr>
            <sz val="9"/>
            <color indexed="81"/>
            <rFont val="Tahoma"/>
            <family val="2"/>
          </rPr>
          <t xml:space="preserve">
actual calculated FTEs</t>
        </r>
      </text>
    </comment>
    <comment ref="E124" authorId="0">
      <text>
        <r>
          <rPr>
            <b/>
            <sz val="9"/>
            <color indexed="81"/>
            <rFont val="Tahoma"/>
            <family val="2"/>
          </rPr>
          <t>Author:</t>
        </r>
        <r>
          <rPr>
            <sz val="9"/>
            <color indexed="81"/>
            <rFont val="Tahoma"/>
            <family val="2"/>
          </rPr>
          <t xml:space="preserve">
Actual FTEs of 28 + additional 5 for Eng + 2 for GM</t>
        </r>
      </text>
    </comment>
    <comment ref="F124" authorId="0">
      <text>
        <r>
          <rPr>
            <b/>
            <sz val="9"/>
            <color indexed="81"/>
            <rFont val="Tahoma"/>
            <family val="2"/>
          </rPr>
          <t>Author:</t>
        </r>
        <r>
          <rPr>
            <sz val="9"/>
            <color indexed="81"/>
            <rFont val="Tahoma"/>
            <family val="2"/>
          </rPr>
          <t xml:space="preserve">
Actual FTEs of 28 + additional 5 for Eng + 2 for GM</t>
        </r>
      </text>
    </comment>
  </commentList>
</comments>
</file>

<file path=xl/sharedStrings.xml><?xml version="1.0" encoding="utf-8"?>
<sst xmlns="http://schemas.openxmlformats.org/spreadsheetml/2006/main" count="9077" uniqueCount="4596">
  <si>
    <t>FY 2014</t>
  </si>
  <si>
    <t>Budget</t>
  </si>
  <si>
    <t>FY 2015</t>
  </si>
  <si>
    <t>FY 2016</t>
  </si>
  <si>
    <t>General Manager' Office</t>
  </si>
  <si>
    <t>External Affairs</t>
  </si>
  <si>
    <t>Chief Financial Officer</t>
  </si>
  <si>
    <t>Engineering Services</t>
  </si>
  <si>
    <t>Business Technology</t>
  </si>
  <si>
    <t>Water System Operations</t>
  </si>
  <si>
    <t>Water Resource Management</t>
  </si>
  <si>
    <t>General Counsel</t>
  </si>
  <si>
    <t>Office of the Auditor</t>
  </si>
  <si>
    <t>Ethics Department</t>
  </si>
  <si>
    <t>Real Property Mgmt &amp; Development</t>
  </si>
  <si>
    <t>Human Resources</t>
  </si>
  <si>
    <t>FY 2016 vs FY 2014</t>
  </si>
  <si>
    <t>Budgeted Regular Employees</t>
  </si>
  <si>
    <t>FTE Changes</t>
  </si>
  <si>
    <t>2 FTEs for BDCP</t>
  </si>
  <si>
    <t>D. Zinke moves up to L. Waade's position in GM office</t>
  </si>
  <si>
    <t>1 backfill Group Manager's position</t>
  </si>
  <si>
    <t>FTE</t>
  </si>
  <si>
    <t>Water Systems Operations</t>
  </si>
  <si>
    <t>Sr Engineer - Power Operations and Planning</t>
  </si>
  <si>
    <t>Associate engineer - C &amp; D</t>
  </si>
  <si>
    <t xml:space="preserve">Capital FTE transfer to GM office (M. Meisler) </t>
  </si>
  <si>
    <t>Resource specialist (E. Young) transferred from RPDM</t>
  </si>
  <si>
    <t>Eliminated Sr Admin Analyst</t>
  </si>
  <si>
    <t>Unbudgeted Sr Resource Specialist (in recruitment)</t>
  </si>
  <si>
    <t>Sr Engineer (J. Scott) transfer to General Counsel</t>
  </si>
  <si>
    <t>Sr Engineer (J. Scott) transfer from WRM</t>
  </si>
  <si>
    <t>Unbudgeted Sr Deputy General Counsel (J. Teraoka)</t>
  </si>
  <si>
    <t>Resource specialist (E. Young) transferred to Business Technology</t>
  </si>
  <si>
    <t>Eliminated Admin Analyst position (unfunded position)</t>
  </si>
  <si>
    <t>Eliminated Section Manager position</t>
  </si>
  <si>
    <t>Eliminated Admin Asst position (retiring)</t>
  </si>
  <si>
    <t>backfill Group Manager's position</t>
  </si>
  <si>
    <t>J. Scott transfer to Legal</t>
  </si>
  <si>
    <t>J. Scott; 1 unbudgeted Sr Deputy General Counsel</t>
  </si>
  <si>
    <t>Environmental Specialist (M. Meisler) transfer from Engineering (capital)</t>
  </si>
  <si>
    <t>371 FTEs includes</t>
  </si>
  <si>
    <t>FTEs for increased regulatory requirements</t>
  </si>
  <si>
    <t>FTEs for tech support to WSO (2 C&amp;D plant engineers &amp; 1 R&amp;R support engineer)</t>
  </si>
  <si>
    <t>FTE to support member agency service connection requests</t>
  </si>
  <si>
    <t>3 engineers (power ops, water treatment and C&amp;D)</t>
  </si>
  <si>
    <t>Capital FTE transfer to GM office; 371 FTEs includes 3 FTEs for tech support to WSO (2 C&amp;D, 1 R&amp;R)</t>
  </si>
  <si>
    <t xml:space="preserve"> 2 BDCP - 1 transfer from Engineering plus 1 unbudgeted Sr Resource Specialist</t>
  </si>
  <si>
    <t>unfunded 3 positions</t>
  </si>
  <si>
    <t>Ready to Post</t>
  </si>
  <si>
    <t>On Hold</t>
  </si>
  <si>
    <t>Offer</t>
  </si>
  <si>
    <t>No of Vacancies</t>
  </si>
  <si>
    <t>* Note: 11 SWAP PCN's were created for WSO pre-apprentice positions  (filled). In exchange, WSO is to provide PCN's to deactivate.</t>
  </si>
  <si>
    <t>Phase</t>
  </si>
  <si>
    <t>Calendar Year of Vacancy</t>
  </si>
  <si>
    <t>Water System Operations*</t>
  </si>
  <si>
    <t>SWAPS</t>
  </si>
  <si>
    <t>Not Posted Yet</t>
  </si>
  <si>
    <t>Appropriations</t>
  </si>
  <si>
    <t>2011</t>
  </si>
  <si>
    <t>2012</t>
  </si>
  <si>
    <t>2013</t>
  </si>
  <si>
    <t>2014</t>
  </si>
  <si>
    <t>Post-2000</t>
  </si>
  <si>
    <t>As Of  December 13, 2013</t>
  </si>
  <si>
    <t>Total</t>
  </si>
  <si>
    <t>Funded</t>
  </si>
  <si>
    <t>Remaining</t>
  </si>
  <si>
    <t>Used</t>
  </si>
  <si>
    <t>11029 - Bay Delta Initiatives Program</t>
  </si>
  <si>
    <t>000000 - Default</t>
  </si>
  <si>
    <t>—</t>
  </si>
  <si>
    <t>601019 - Delta Habitat &amp; Conservation &amp; Conveyance Program (Dhccp) Engineering Services</t>
  </si>
  <si>
    <t>601023 - Bay-Delta Program Management (Fy 2010/2011)</t>
  </si>
  <si>
    <t>601024 - Bay-Delta Near-Term Actions (Fy 2010/2011)</t>
  </si>
  <si>
    <t>601025 - Bay-Delta Long-Term Actions (Fy 2010/2011)</t>
  </si>
  <si>
    <t>601032 - Bay-Delta Program Management (Fy 2011/2012)</t>
  </si>
  <si>
    <t>601033 - Bay-Delta Near-Term Actions (Fy 2011/2012)</t>
  </si>
  <si>
    <t>601034 - Bay-Delta Long-Term Actions (Fy 2011/2012)</t>
  </si>
  <si>
    <t>601035 - Delta Habitat &amp; Conservation &amp; Conveyance Program (Dhccp) Engineering Services (Fy 2011/2012)</t>
  </si>
  <si>
    <t>601050 - Bay-Delta Program Management (Fy 2012/2013)</t>
  </si>
  <si>
    <t>601051 - Bay-Delta Near-Term Activities (2012/2013)</t>
  </si>
  <si>
    <t>601052 - Bay-Delta Long-Term (Fy 2012/2013)</t>
  </si>
  <si>
    <t>601053 - Delta Habitat &amp; Conservation &amp; Conveyance Program (Dhccp) Engineering Services (Fy 2012/2013)</t>
  </si>
  <si>
    <t>601066 - Bay Delta Program Management (Fy 2013/2014)</t>
  </si>
  <si>
    <t>601067 - Bay Delta Near-Term Activities (Fy 2013/2014)</t>
  </si>
  <si>
    <t>601068 - Bay Delta Long-Term (Fy 2013/2014)</t>
  </si>
  <si>
    <t>601069 - Delta Habitat &amp; Conservation &amp; Conveyance Program (Dhccp) Engineering Services (Fy 2013/2014)</t>
  </si>
  <si>
    <t>Bay Delta Program Management</t>
  </si>
  <si>
    <t>Bay Delta Near Term Actions</t>
  </si>
  <si>
    <t>Bay Delta Long Term Actions</t>
  </si>
  <si>
    <t>Delta Habitat &amp; Conservation &amp; Conveyance Program</t>
  </si>
  <si>
    <t>Bay Delta Initiatives Program</t>
  </si>
  <si>
    <t>Accounts</t>
  </si>
  <si>
    <t>42000 Labor</t>
  </si>
  <si>
    <t>42300 Subsidies &amp; Incentives</t>
  </si>
  <si>
    <t>43000 Materials &amp; Supplies</t>
  </si>
  <si>
    <t>44200 Travel Expenses</t>
  </si>
  <si>
    <t>44300 Communication Expenses</t>
  </si>
  <si>
    <t>44450 District Validated Parking</t>
  </si>
  <si>
    <t>44900 Memberships &amp; Subscriptions</t>
  </si>
  <si>
    <t>45250 Conferences &amp; Meetings</t>
  </si>
  <si>
    <t>45400 Outside Services - Professional</t>
  </si>
  <si>
    <t>45600 Graphics &amp; Reprographics</t>
  </si>
  <si>
    <t>O&amp;M Costs by Account</t>
  </si>
  <si>
    <t>42200 Labor, District Temporary</t>
  </si>
  <si>
    <t>43100 Repairs &amp; Maintenance - Outside Services</t>
  </si>
  <si>
    <t>44100 Utilities Charges</t>
  </si>
  <si>
    <t>44400 Rent &amp; Leases</t>
  </si>
  <si>
    <t>44700 Equipment Expensed</t>
  </si>
  <si>
    <t>45100 Reference Books</t>
  </si>
  <si>
    <t>45200 Training &amp; Seminars Costs</t>
  </si>
  <si>
    <t>45500 Outside Services - Non Professional / Maintenance</t>
  </si>
  <si>
    <t>45650 Taxes &amp; Permits</t>
  </si>
  <si>
    <t>49000 Miscellaneous Expenses</t>
  </si>
  <si>
    <t xml:space="preserve">Pay Period(s): 2013      </t>
  </si>
  <si>
    <t>Selection Criteria</t>
  </si>
  <si>
    <t>Totals</t>
  </si>
  <si>
    <t>Real Property Development &amp; Management</t>
  </si>
  <si>
    <t>General Manager's Office</t>
  </si>
  <si>
    <t>Engineering Services Group</t>
  </si>
  <si>
    <t>Hours</t>
  </si>
  <si>
    <t>Amount</t>
  </si>
  <si>
    <t>Summary of Amounts/Hours Report – Grouped By Group/Employee</t>
  </si>
  <si>
    <t>Labor History Reporting System</t>
  </si>
  <si>
    <t xml:space="preserve">Account(s): Straight-Time       Appropriation(s): 11029 - Bay Delta Initiatives Program    </t>
  </si>
  <si>
    <t>use FTE</t>
  </si>
  <si>
    <t>11 pay period</t>
  </si>
  <si>
    <t>FTEs by Group</t>
  </si>
  <si>
    <t>No of employees</t>
  </si>
  <si>
    <t>No of FTEs</t>
  </si>
  <si>
    <t xml:space="preserve">Pay Period(s): 2012      </t>
  </si>
  <si>
    <t>Vacancy Summary (as of 12/9/2013)</t>
  </si>
  <si>
    <t>Regular Labor Costs by Group</t>
  </si>
  <si>
    <t>2014*</t>
  </si>
  <si>
    <t>* 11 payroll periods</t>
  </si>
  <si>
    <t>Associate engineer - Water treatment</t>
  </si>
  <si>
    <t>Eliminated admin analyst position (retiring)</t>
  </si>
  <si>
    <t>Real Property Mgmt &amp; Development*</t>
  </si>
  <si>
    <t>1 transfer to BT; 2 positions eliminated (section mgr &amp; unfunded Sr admin analyst);</t>
  </si>
  <si>
    <t>* 28 FTEs includes 3 unfunded positions (at $0 dollars)</t>
  </si>
  <si>
    <t>Screening/ Testing</t>
  </si>
  <si>
    <t>O&amp;M Costs by Project Type</t>
  </si>
  <si>
    <t>O&amp;M Project Type</t>
  </si>
  <si>
    <t>Group</t>
  </si>
  <si>
    <t>Outside Services - Professional</t>
  </si>
  <si>
    <t>General District Requirements</t>
  </si>
  <si>
    <t>Outside Services - Non Professional</t>
  </si>
  <si>
    <t>Repairs and Maintenance - Outside Services</t>
  </si>
  <si>
    <t>Outside Services</t>
  </si>
  <si>
    <t>Travel</t>
  </si>
  <si>
    <t>Metropolitan Water District of Southern California</t>
  </si>
  <si>
    <t>Real Property Development and Management</t>
  </si>
  <si>
    <t>Office of the General Counsel</t>
  </si>
  <si>
    <t>Office of the General Auditor</t>
  </si>
  <si>
    <t>Office of Ethics</t>
  </si>
  <si>
    <t>Business Technology Group</t>
  </si>
  <si>
    <t>Capital</t>
  </si>
  <si>
    <t>O&amp;M</t>
  </si>
  <si>
    <t>Total O&amp;M</t>
  </si>
  <si>
    <r>
      <t>Templates Report by Organization</t>
    </r>
    <r>
      <rPr>
        <b/>
        <sz val="8"/>
        <color rgb="FF000000"/>
        <rFont val="Arial"/>
        <family val="2"/>
      </rPr>
      <t xml:space="preserve"> </t>
    </r>
    <r>
      <rPr>
        <b/>
        <sz val="10"/>
        <color rgb="FF000000"/>
        <rFont val="Arial"/>
        <family val="2"/>
      </rPr>
      <t>Detail</t>
    </r>
  </si>
  <si>
    <t>Grouped By – Group</t>
  </si>
  <si>
    <t>Filtered By – No Orgs</t>
  </si>
  <si>
    <t>Version 1</t>
  </si>
  <si>
    <t>Memberships, Outside Services - Non Prof, Professional Services, Repairs &amp; Maintenance - Outside Services, Training, Travel</t>
  </si>
  <si>
    <t>Template Type</t>
  </si>
  <si>
    <t>Org/Vendor/Provider</t>
  </si>
  <si>
    <t>Description</t>
  </si>
  <si>
    <t>Projected</t>
  </si>
  <si>
    <t>Proposed</t>
  </si>
  <si>
    <t>Proposed Plus One</t>
  </si>
  <si>
    <t>Memberships</t>
  </si>
  <si>
    <t>American Registry for Internet Numbers</t>
  </si>
  <si>
    <t>Maintain MWD domain name registry, MWDH2O.COM, Bewaterwise.com etc.</t>
  </si>
  <si>
    <t>Association for Commuter Transportation</t>
  </si>
  <si>
    <t>Professional organization that provides information on trends and innovations to enhance efficiency and effectiveness of rideshare program .</t>
  </si>
  <si>
    <t>Professional organization that provides information on trends and innovations to enhance efficiency and effectiveness of rideshare program.</t>
  </si>
  <si>
    <t>Association for Image and Information Management (AIIM)</t>
  </si>
  <si>
    <t>National organization that provides education, research, best practices and strategies  for enterrprise content management, e-discovery, and email management</t>
  </si>
  <si>
    <t>Association of Records Managers and Administrators (ARMA )</t>
  </si>
  <si>
    <t>Provides access to standards and best practices to manage electronic records, evaluate technologies and the assess legal impacts of new technologies</t>
  </si>
  <si>
    <t>Building Owners &amp; Managers Assoc.</t>
  </si>
  <si>
    <t>Professional association provides best practices, industry standards and training</t>
  </si>
  <si>
    <t>California Association Of Public Purchasing O</t>
  </si>
  <si>
    <t>Provides training, listserve and state regulations for public procurement information</t>
  </si>
  <si>
    <t>California Association Of Public Purchasing Officials</t>
  </si>
  <si>
    <t>Provides training, information and state regulations for public procurement officials</t>
  </si>
  <si>
    <t>Central Cities Association</t>
  </si>
  <si>
    <t>Downtown business community advocate</t>
  </si>
  <si>
    <t>Forrester Research</t>
  </si>
  <si>
    <t>Forrester provides IT research, analysis, vendor comparisons and evaluation of new technology.   Forrester has particular strengths in their teleconferences, IT processes, QA, vendor and product evaluation, and many specific disciplines</t>
  </si>
  <si>
    <t>Gartner</t>
  </si>
  <si>
    <t>Gartner for IT Leaders service; Gartner provides IT research, analysis, benchmarking, vendor comparisons, and evaluation of new technology.   Gartner has superior data on benchmarking and superior Oracle analysts.</t>
  </si>
  <si>
    <t>Information Clearinghouse</t>
  </si>
  <si>
    <t>Subscription service which provides up to date legal citations including current laws and their revisions used in legal research.</t>
  </si>
  <si>
    <t>MISAC</t>
  </si>
  <si>
    <t>promotes more effective and efficient municipal government through increased cooperation with other MIS professionals.</t>
  </si>
  <si>
    <t>MicrosoftAdviser forAccess</t>
  </si>
  <si>
    <t>Warehouse (KK), SharePoint (RM) Maintenance Management (ST)</t>
  </si>
  <si>
    <t>MicrosoftAdviserforAccess</t>
  </si>
  <si>
    <t>National Association of Purchasing Card Professionals</t>
  </si>
  <si>
    <t>Provides education, networking, events and career development to Commercial Card and payment professionals from end-user and provider</t>
  </si>
  <si>
    <t>National Emergency Number Association</t>
  </si>
  <si>
    <t>Maintain 911 services for desert facilities</t>
  </si>
  <si>
    <t>National Institute of Government Purchasing</t>
  </si>
  <si>
    <t>Membership renewal and application for the Outstanding Agency Award (3 year renewal)</t>
  </si>
  <si>
    <t>Provides training, resource library, certification and monitors changes in federal or state regulation of public purchasing functions</t>
  </si>
  <si>
    <t>Oracle</t>
  </si>
  <si>
    <t>Oracle professional magazine subscription</t>
  </si>
  <si>
    <t>Oracle  Application User Group</t>
  </si>
  <si>
    <t>Training and member support arm of OAUG</t>
  </si>
  <si>
    <t>Training and member support for Oracle Appl User Group</t>
  </si>
  <si>
    <t>Oracle/PeopleSoft User Group</t>
  </si>
  <si>
    <t>local user group</t>
  </si>
  <si>
    <t>P.E. License</t>
  </si>
  <si>
    <t>Renewal for Azmi</t>
  </si>
  <si>
    <t>Renewal for Azmi and Henry</t>
  </si>
  <si>
    <t>PE License</t>
  </si>
  <si>
    <t>PE License Renewal for 4 FTE's</t>
  </si>
  <si>
    <t>Project Management Institute</t>
  </si>
  <si>
    <t>Leading non-profit project management professional association</t>
  </si>
  <si>
    <t>Safari On-line iLearning</t>
  </si>
  <si>
    <t>web-learning</t>
  </si>
  <si>
    <t>Society for Technical Communication</t>
  </si>
  <si>
    <t>Access to technical writing tools, seminars and  a network communication as well as professional journals, education and discounts for print media and software</t>
  </si>
  <si>
    <t>Society of California Archivists</t>
  </si>
  <si>
    <t>Provides training on preservation and restoration of historical documents including paper, electronic and photographic media</t>
  </si>
  <si>
    <t>Various</t>
  </si>
  <si>
    <t>SANS Associations, Microsoft Exchange, &amp; Unix subscriptions, Windoes IT Pro magazine, UNIX technical magazine.</t>
  </si>
  <si>
    <t>Warehouse Ed &amp; Research</t>
  </si>
  <si>
    <t>Membeship in Warehouse Education and Research Council</t>
  </si>
  <si>
    <t>Water and Wastewater Association</t>
  </si>
  <si>
    <t>provides its members with the unique opportunity to discuss specific IT leadership challenges and solutions with their utility industry counterparts.</t>
  </si>
  <si>
    <t>eCivics</t>
  </si>
  <si>
    <t>Subscription:  The eCivis grants management subscription service is the platform for the organization's grants performance.</t>
  </si>
  <si>
    <t>American Indian Chamber of Commerce</t>
  </si>
  <si>
    <t>Asian American Architect &amp; Engineers Association</t>
  </si>
  <si>
    <t>Asian Business Associations - LA, OC, &amp; SD</t>
  </si>
  <si>
    <t>Black Business Association</t>
  </si>
  <si>
    <t>Black Chamber of Commerce of Orange County</t>
  </si>
  <si>
    <t>California Black Chamber of Commerce</t>
  </si>
  <si>
    <t>Disabled Veterans Business Alliance of California</t>
  </si>
  <si>
    <t>Filipino American Chamber of Commerce of Orange County</t>
  </si>
  <si>
    <t>Greater Los Angeles Aferican American Chamber of Commerce</t>
  </si>
  <si>
    <t>Hispanic Chamber of Orange County</t>
  </si>
  <si>
    <t>Latin Business Association</t>
  </si>
  <si>
    <t>Los Angeles African American Chamber of Commerce</t>
  </si>
  <si>
    <t>Los Angeles Area Chamber of Commerce - Director Fees</t>
  </si>
  <si>
    <t>National Association of Minority Contractors</t>
  </si>
  <si>
    <t>National Association of Women Business Owners -LA, OC, SD, CA, IE, VC</t>
  </si>
  <si>
    <t>National Latina Business Women's Association -LA &amp; SD</t>
  </si>
  <si>
    <t>Regional Hispanic Chamber of Commerce - Long Beach</t>
  </si>
  <si>
    <t>San Diego Regional Chamber of Commerce</t>
  </si>
  <si>
    <t>Ventura County Economic Development Agency</t>
  </si>
  <si>
    <t>Women's Business Enterprise Council</t>
  </si>
  <si>
    <t>Total Memberships</t>
  </si>
  <si>
    <t>Outside Services - Non Prof</t>
  </si>
  <si>
    <t>AMCom SDC</t>
  </si>
  <si>
    <t>Intellidesk software maintenance for the Telephone Operators with upgrade for Park &amp; Retrieve and on hold music</t>
  </si>
  <si>
    <t>Intellidesk software maintenance for the on-line directory system used by telephone operators and front desk security to process and direct calls.</t>
  </si>
  <si>
    <t>Advanced Electronics</t>
  </si>
  <si>
    <t>Provide 2-way Radio installation, Mobile devices in cars, remote sites radio repair and maintenance seervices</t>
  </si>
  <si>
    <t>American Relocation &amp; Logistics</t>
  </si>
  <si>
    <t>Office moves and office/partition panel reconfiguration services</t>
  </si>
  <si>
    <t>California Dining Services</t>
  </si>
  <si>
    <t>Catering Captains for Board Events</t>
  </si>
  <si>
    <t>Catering Staff for Board Events</t>
  </si>
  <si>
    <t>Cannon</t>
  </si>
  <si>
    <t>Maintenance contract for digital networked printer to provide content and color accurate proofing for Board letter attachments and outsourced offset print jobs</t>
  </si>
  <si>
    <t>Canon</t>
  </si>
  <si>
    <t>Cibola</t>
  </si>
  <si>
    <t>To provide Service and Maintenance on Equipment in the Board Room and Committee Rooms</t>
  </si>
  <si>
    <t>CumminsCalPacific</t>
  </si>
  <si>
    <t>Telecom site generator service, tune, change parts, quarterly maintenance and routine inspection,</t>
  </si>
  <si>
    <t>DMS</t>
  </si>
  <si>
    <t>Janitorial - HQ</t>
  </si>
  <si>
    <t>DMX</t>
  </si>
  <si>
    <t>provide music on hold services for customers</t>
  </si>
  <si>
    <t>DVL - Blanding Consulting</t>
  </si>
  <si>
    <t>DVL Visitor Center computer exhibit repairs</t>
  </si>
  <si>
    <t>DVL - Elite Pest Management</t>
  </si>
  <si>
    <t>Pest Control at DVL Center for Water Education</t>
  </si>
  <si>
    <t>DVL - M&amp;K Services</t>
  </si>
  <si>
    <t>Janitorial services at DVL Visitor Center</t>
  </si>
  <si>
    <t>DVL - Mariposa Landscapes</t>
  </si>
  <si>
    <t>30% of Landscaping at DVL Visitor Center</t>
  </si>
  <si>
    <t>DVL - Mediamation</t>
  </si>
  <si>
    <t>Maintenance of the animated exhibit at the DVL Visitor Center</t>
  </si>
  <si>
    <t>DVL - Superior Maintenance</t>
  </si>
  <si>
    <t>Annual window and bi-annual electrical solar panel cleaning at DVL Center for Water Education</t>
  </si>
  <si>
    <t>Drive Savers</t>
  </si>
  <si>
    <t>Hard drive recovery</t>
  </si>
  <si>
    <t>Dun &amp; Bradstreet</t>
  </si>
  <si>
    <t>Credit Reporting Service</t>
  </si>
  <si>
    <t>GCConstruction</t>
  </si>
  <si>
    <t>Install and repair communication sites (roofing, walls, doors, painting and surrounding weed removal).</t>
  </si>
  <si>
    <t>Goodwill Southern California</t>
  </si>
  <si>
    <t>Secure document shredding and media destruction services</t>
  </si>
  <si>
    <t>HQ - DMS Facility Services</t>
  </si>
  <si>
    <t>Headquarters building operating engineering services</t>
  </si>
  <si>
    <t>HQ - ISE Electronic Systems</t>
  </si>
  <si>
    <t>Fire alarm monitoring system</t>
  </si>
  <si>
    <t>HQ - Integrity Automation Solutions</t>
  </si>
  <si>
    <t>Maintain, repair and update automated building environmental software and hardware system</t>
  </si>
  <si>
    <t>HQ - Otis Elevator Company</t>
  </si>
  <si>
    <t>Elevator maintenance services at Headquarters</t>
  </si>
  <si>
    <t>HQ - Property Prep</t>
  </si>
  <si>
    <t>Annual degreasing and cleaning of Headquarters parking garage floor</t>
  </si>
  <si>
    <t>HQ-Superior Maintenance</t>
  </si>
  <si>
    <t>Annual window cleaning and power wash building</t>
  </si>
  <si>
    <t>HQ-Systech</t>
  </si>
  <si>
    <t>Re-configure modular furniture</t>
  </si>
  <si>
    <t>HQ-TBD</t>
  </si>
  <si>
    <t>Courtyard Cafe carpet replacement and installation</t>
  </si>
  <si>
    <t>Pressure wash the patio, loading dock and sidewalks</t>
  </si>
  <si>
    <t>Iron Mountain Off-site Data Protection</t>
  </si>
  <si>
    <t>Offiste storage of electronic, photographic and micrographic media for</t>
  </si>
  <si>
    <t>Offiste storage of electronic, photographic and micrographic media.</t>
  </si>
  <si>
    <t>Iron Mountain Records Management</t>
  </si>
  <si>
    <t>Offsite storage of paper documents and historical records requiring special handling.  Includes storage of Engineering drawings, specifications and paper records from all organizations within the District.</t>
  </si>
  <si>
    <t>Luna</t>
  </si>
  <si>
    <t>Archival scanning support for photographs and maps</t>
  </si>
  <si>
    <t>MIR3</t>
  </si>
  <si>
    <t>Emergency Notification System for mass notification in an emergency.</t>
  </si>
  <si>
    <t>Networker Services</t>
  </si>
  <si>
    <t>perform Copper and Fiber cabling and repairs for new and temporary facilites</t>
  </si>
  <si>
    <t>PMI</t>
  </si>
  <si>
    <t>Archival imaging services for historical records, projects and particularly drawings</t>
  </si>
  <si>
    <t>PacificCoastPropane</t>
  </si>
  <si>
    <t>service to deliver and load propane for field generators</t>
  </si>
  <si>
    <t>Planet Bids</t>
  </si>
  <si>
    <t>PlanetBids is a hosted application that provides a modular suite for</t>
  </si>
  <si>
    <t>PlanetBids</t>
  </si>
  <si>
    <t>PlanetBids is a hosted application for E-procurement activities, used by Contracting Services Unit and Business Outreach.  Contracting Services uses the application for bidding solicitations.  Business Outreach uses the Contract Management and Contract Compliance modules.  The use of PlanetBids has reduced solicitation process time and costs; resulting in increased bid responses and more competitive bids.  Originally budgeted as software expenses - it was moved to this account.  The year's payment is $63k which increases to $75K annually of which Contracting Services Unit will pay $54k and Business Outreach will budget $21K.</t>
  </si>
  <si>
    <t>PlanetBids is a hosted application for E-procurement activities, used by Contracting Services Unit and Business Outreach.  Contracting Services uses the application for bidding solicitations.  Business Outreach uses the Contract Management and Contract Compliance modules.  The use of PlanetBids has reduced solicitation process time and costs; resulting in increased bid responses and more competitive bids.  The contract price is $75K annually of which Contracting Services Unit will begin to budget $54K and Business Outreach will budget $21K.</t>
  </si>
  <si>
    <t>Polaris</t>
  </si>
  <si>
    <t>National Institute of Government Purchasing (NIGP) Commodity Codes.</t>
  </si>
  <si>
    <t>PremierSolutionsCo.</t>
  </si>
  <si>
    <t>Data Center cleaning service for Union Stations and Lake Mathews</t>
  </si>
  <si>
    <t>Storetrieve</t>
  </si>
  <si>
    <t>Offsite storage of paper documents and historical records requiring special handling specifically for new and additional Engineering drawings which will increase the costs the first year.</t>
  </si>
  <si>
    <t>Stormy  Bruckner</t>
  </si>
  <si>
    <t>Review and certify the headquarters Emergency Plan as required by the LA City Fire Department</t>
  </si>
  <si>
    <t>Stump Fence Co.</t>
  </si>
  <si>
    <t>Continue upgrading salvage warehouse by installing intercom system</t>
  </si>
  <si>
    <t>Per Audit findings: Upgrade salvage warehouse to include automatic gates and opening loops, fencing, gates, electrical labor to install intercom system</t>
  </si>
  <si>
    <t>SystemOneBusinessProducts, Inc.</t>
  </si>
  <si>
    <t>Full service maintenance agreeement for binding books such as engineering specifications and budget books.  Paid every other year.</t>
  </si>
  <si>
    <t>SystemOneBusinessProducts,Inc.</t>
  </si>
  <si>
    <t>Full service maintenance agreeement for binding books such as engineering specifications and budget books</t>
  </si>
  <si>
    <t>TBD</t>
  </si>
  <si>
    <t>Data Center retrofits, electrical repairs etc., Union Station and Lake Mathews.</t>
  </si>
  <si>
    <t>Mcrofilming and scanning services for conversion of historical documents, maps, photographs, aperture card recrods and large format documents to electronic files</t>
  </si>
  <si>
    <t>Seasonal diversitiy exhibits - HQ</t>
  </si>
  <si>
    <t>Seasonal diversitiy exhibits - HQ - Additional locations</t>
  </si>
  <si>
    <t>Uninteruptible Power Supply Maintenance - Lake Mathews</t>
  </si>
  <si>
    <t>purchase GIS "cloud" services to explore the available options and feasibility of using GIS in the "cloud".</t>
  </si>
  <si>
    <t>The Christmas Decorator</t>
  </si>
  <si>
    <t>The MicroImage Company - MCO</t>
  </si>
  <si>
    <t>Performs microfilming and scanning for special projects and drawings that require expertise not available in-house such as the scanning of Plan and Profile drawings and renaming of scanned drawing file names</t>
  </si>
  <si>
    <t>VISLINK</t>
  </si>
  <si>
    <t>Microwave installation and maintenance services, repairs, inspection, realingment of microwave dishes (70)</t>
  </si>
  <si>
    <t>WM Lamptracker2</t>
  </si>
  <si>
    <t>Disposal service for flourescent lamps</t>
  </si>
  <si>
    <t>ZeeMedical</t>
  </si>
  <si>
    <t>Furnish medical supplies on an "As needed basis" for LaVerne's first aid cabinets</t>
  </si>
  <si>
    <t>Total Outside Services - Non Prof</t>
  </si>
  <si>
    <t>Professional Services</t>
  </si>
  <si>
    <t>Blooston,Mordkofsky,Dickens</t>
  </si>
  <si>
    <t>Legal consultant will track and maintaina database - increased lo-band activity (8K retainer plus any additional services)</t>
  </si>
  <si>
    <t>Cal Poly Pomona</t>
  </si>
  <si>
    <t>provide four part-time interns.  Original ammount budgetted was 80K.  Reduced to 20K.  Balance moved to District Temp in PMU, Server and GIS divided equally.</t>
  </si>
  <si>
    <t>Datasplice</t>
  </si>
  <si>
    <t>Consultant to upgrade handheld device software for warehouse</t>
  </si>
  <si>
    <t>Enviro Dynamics Inc.</t>
  </si>
  <si>
    <t>Consultants from Enviro Dynamics to support 2 production applications (Health &amp; Safety and Incident Reporting)</t>
  </si>
  <si>
    <t>GCAP</t>
  </si>
  <si>
    <t>Consultant to update on-line Purchasing Agreement Administrator 2 training modules</t>
  </si>
  <si>
    <t>Consultant to update online Contract Administrator training modules (3 modules at $12450 ea)</t>
  </si>
  <si>
    <t>Gartner license for research</t>
  </si>
  <si>
    <t>IT technical advisory services - Premier Government, North America</t>
  </si>
  <si>
    <t>Granicus, Inc</t>
  </si>
  <si>
    <t>To provide video streaming for Board Room &amp; Committee Rooms and also offsite video storage</t>
  </si>
  <si>
    <t>Architectural services for Headquarters facility</t>
  </si>
  <si>
    <t>BDMS consulting services</t>
  </si>
  <si>
    <t>Conservation inspection and rating for EPA's Energy Star certification</t>
  </si>
  <si>
    <t>GIS Vendor Services to assist GIS Infrastructure upgrades</t>
  </si>
  <si>
    <t>Hire consultant to perform comprehensive HQ energy audit</t>
  </si>
  <si>
    <t>Procure document capture software solution to scan a wide variety of business documents and produce metadata along with an image file, and/or OCR text that can be migrated to EDMS or other enterprise content management system.  Such work is currently outsourced.</t>
  </si>
  <si>
    <t>Procure upgrade and enhancement to current inventory barcoding system that will allow external vendors to print out and label all Metropolitan bound items with unique Metropolitan barcode information.  This will greatly expedite warehouse receiving</t>
  </si>
  <si>
    <t>Share Point and emerging technology</t>
  </si>
  <si>
    <t>Share Point consulting services</t>
  </si>
  <si>
    <t>Support for MWDH2o.com</t>
  </si>
  <si>
    <t>Support for SIRE</t>
  </si>
  <si>
    <t>To provide setup and installation of Video conferencing system at Washington and Sacramento Legislative offices</t>
  </si>
  <si>
    <t>TBD-Exchange and UNIX expertise</t>
  </si>
  <si>
    <t>Technical support for time &amp; materials for upgrading VM Ware, netbackup for Unix</t>
  </si>
  <si>
    <t>Utilities Telecom Concil (UTC)</t>
  </si>
  <si>
    <t>Provides frequency clearance, interference survey studies as required to obtain public notice and FCC licenses.</t>
  </si>
  <si>
    <t>tbd - industry experts</t>
  </si>
  <si>
    <t>as identified in the ITSP, these consultants will focus on business process improvements, small initiatives that do not reach the capitalization threshold and capital project realated tasks (requirments definition) that cannot be capitalized;</t>
  </si>
  <si>
    <t>Total Professional Services</t>
  </si>
  <si>
    <t>Repairs &amp; Maintenance - Outside Services</t>
  </si>
  <si>
    <t>Accuvant</t>
  </si>
  <si>
    <t>Repair &amp; Maint for remote access appliance which enables staff to remotely control power etc.</t>
  </si>
  <si>
    <t>Advantage Fitness Products</t>
  </si>
  <si>
    <t>Wellness Center Equipment Maintenance</t>
  </si>
  <si>
    <t>Advantage Fitness Products/ Noritsu America</t>
  </si>
  <si>
    <t>Wellness Center Equipment - HQ</t>
  </si>
  <si>
    <t>Brown &amp; Caldwell</t>
  </si>
  <si>
    <t>Brown &amp; Caldwell OMS Maintenanance</t>
  </si>
  <si>
    <t>Brown &amp; Caldwell Online Manual System (OMS) Maintenanance</t>
  </si>
  <si>
    <t>DVL Gen. Bldg Maintenance</t>
  </si>
  <si>
    <t>General building repairs, paint, dry wall and other repairs</t>
  </si>
  <si>
    <t>HVAC plant equipment maintenance, plumbing, backflow device testing, security system repairs, boiler repair</t>
  </si>
  <si>
    <t>DVL-Emergency System</t>
  </si>
  <si>
    <t>Emergency system, fire alarm monitoring, fire sprinkler sytem inspection, testing, repairs, &amp; fire extinguishers and security camera and keycards</t>
  </si>
  <si>
    <t>DVL-HVAC Repairs and Maintenance</t>
  </si>
  <si>
    <t>HVAC repairs and maintenance on chiller, boiler and water treatment</t>
  </si>
  <si>
    <t>DVL-Plumbing</t>
  </si>
  <si>
    <t>Plumbing, backflow testing and plumbing system repairs</t>
  </si>
  <si>
    <t>Dewey Pest Control</t>
  </si>
  <si>
    <t>Pest Control - HQ</t>
  </si>
  <si>
    <t>EMC</t>
  </si>
  <si>
    <t>Increase due to additional EMC systems off 3 year waranty.  HW Support contracts for part replacement and system repairs due to failure covering day and evening support with 4-hour response times.  Only storage systems are covered with these contracts, which support systems such as Metropolitan's Oracle Financials, Peoplesoft, GIS, SCADA, and user data areas.</t>
  </si>
  <si>
    <t>Repair and Maintenance for Enterprise Storage Systems.  Increase due to additional EMC systems off 3 year waranty.  HW Support contracts for part replacement and system repairs due to failure covering day and evening support with 4-hour response times.  Only storage systems are covered with these contracts, which support systems such as Metropolitan's Oracle Financials, Peoplesoft, GIS, SCADA, and user data areas.</t>
  </si>
  <si>
    <t>Electrical Repairs And Additions</t>
  </si>
  <si>
    <t>Data Center UPS maint, Main electrical switchgear maint, install addition eletrical outlets as needed</t>
  </si>
  <si>
    <t>Emergency System</t>
  </si>
  <si>
    <t>Repairs to fire, life safety system, Regulation 4 annual testinf of fire system, intergen fire system for Data Center, emergency generator and fire pumps maint, generator load test, fire extinguisher, kitchen fire system, repair vertical fire pump</t>
  </si>
  <si>
    <t>Repairs to fire, life safety system, Regulation 4 annual testing of fire system, intergen fire system for Data Center, emergency generator and fire pumps maint, generator load test, fire extinguisher, kitchen fire system, repair vertical fire pump</t>
  </si>
  <si>
    <t>Repairs to fire, life safety system: rebuild diesel pump motor and fire sprinkler pipe repair</t>
  </si>
  <si>
    <t>Repairs to fire, life safety system: rebuild diesel pump motor, fire sprinkler pipe repair and repair vertical fire pumps</t>
  </si>
  <si>
    <t>Expert Plant Care</t>
  </si>
  <si>
    <t>Interior Plant Service - HQ</t>
  </si>
  <si>
    <t>Interor Plant Service - HQ</t>
  </si>
  <si>
    <t>F5</t>
  </si>
  <si>
    <t>Communication hardware maint for appliances that perform load balancing for internet and enterprise apps.</t>
  </si>
  <si>
    <t>hardware maint for appliances that perform load bance for internet and enterprise apps.</t>
  </si>
  <si>
    <t>General Building Maintenance</t>
  </si>
  <si>
    <t>Replace elevator lobby carpet floors 3 - 11</t>
  </si>
  <si>
    <t>Replace fire sprinkler valve and pipe on P1</t>
  </si>
  <si>
    <t>Roadway repair, seal and stripe</t>
  </si>
  <si>
    <t>Roof re-coating, variable speed drive replacement,  eco pond maint, landscape, kitchen exhaust ducts, buildig automation system maint</t>
  </si>
  <si>
    <t>Roof re-coating, variable speed drive replacement, eco pond maint, landscape, kitchen exhaust ducts, building automation system maint</t>
  </si>
  <si>
    <t>Roof re-coating, variable speed drive replacement, eco pond maint, landscape, kitchen exhaust ducts, building automation system maint (included one-time project maintenance i.e. the Data Center UPS battery replacement)</t>
  </si>
  <si>
    <t>HP</t>
  </si>
  <si>
    <t>Increase due to additional HP systems off 3-yr warranty. HW Support contracts for part replacement and system repairs due to failure covering day and evening support with 4-hour response times.  Only critical server systems are covered with these contracts, which support systems such as Metropolitan's Oracle Financials, Peoplesoft, GIS, SCADA, and user data areas.</t>
  </si>
  <si>
    <t>Repair and Maintenance for Enterprise Servers. Increase due to additional HP systems off 3-yr warranty. HW Support contracts for part replacement and system repairs due to failure covering day and evening support with 4-hour response times.  Only critical server systems are covered with these contracts, which support systems such as Metropolitan's Oracle Financials, Peoplesoft, GIS, SCADA, and user data areas.</t>
  </si>
  <si>
    <t>HVAC Maint/Repair</t>
  </si>
  <si>
    <t>Maint. HQ building and Data Center A/C componets, chiller annual maint, cooling tower maint, boiler annual maint, boiler source test (required by AQMD)</t>
  </si>
  <si>
    <t>Hvac Maint/Repair</t>
  </si>
  <si>
    <t>Maint. building and Data Center A/C componets, chiller annual maint, coolong tower maint, boiler annual maint, boiler source test (required by AQMD)</t>
  </si>
  <si>
    <t>Information Access Systems</t>
  </si>
  <si>
    <t>Wide format scanning &amp; indexing software annual maintenance contract</t>
  </si>
  <si>
    <t>Johnson Controls Incorporated</t>
  </si>
  <si>
    <t>Install card key readers at HQ</t>
  </si>
  <si>
    <t>MCO - The MicroImage Company (Formerly Effective Information Resources, Inc.)</t>
  </si>
  <si>
    <t>On-call service for the MCO Microfilm reader/printer - Reader used for microfilmed docuements</t>
  </si>
  <si>
    <t>Network Performance Systems</t>
  </si>
  <si>
    <t>Hardware maint for high speed Network analyzers which analyze and troubleshoot network traffic downtown between US and L. Mathews.</t>
  </si>
  <si>
    <t>Oce-USA, Inc.</t>
  </si>
  <si>
    <t>On Call Service for OCE Plotter Maintenance - Plotter used for special projects, ie. replacing original vellums that have been damaged or lost and not in EDMS.</t>
  </si>
  <si>
    <t>On Call Service for OCE Scanner Maintenance - Scanner used to read aperture cards of drawings not yet scanned and entered into EDMS.</t>
  </si>
  <si>
    <t>Plumbing</t>
  </si>
  <si>
    <t>Backflow device testing, backflow repairs, general plumbing and fire system piping repairs</t>
  </si>
  <si>
    <t>Replacement of sewage ejector tanks, one each year</t>
  </si>
  <si>
    <t>Siemens</t>
  </si>
  <si>
    <t>Siemens PBX hardware maint for telephone system to support Union St. and remote sites.</t>
  </si>
  <si>
    <t>Source Graphics</t>
  </si>
  <si>
    <t>14 Plotters in Engineering, WSO, IT and various field locations - One Vendor and One master agreement for $27,000. Saves money by drastically reducing downtime and prevents loss of productivity and schedule delays on Engineering projects.</t>
  </si>
  <si>
    <t>Engineering Services Plotters Support and Maintenance</t>
  </si>
  <si>
    <t>GIS Plotter Support and Maintenance</t>
  </si>
  <si>
    <t>StealthNetworks</t>
  </si>
  <si>
    <t>IT &amp; SCADA Hardware Maintenance for routers and switches for Bussiness and Scada network.</t>
  </si>
  <si>
    <t>Sun</t>
  </si>
  <si>
    <t>annual hardware maintenance for 2 servers, Remedy, Net Back up, Peoplesoft</t>
  </si>
  <si>
    <t>Replace foam and vinyl bottom bench seating in Courtyard Cafe</t>
  </si>
  <si>
    <t>TBD Gen. Bldg Maintenance DVL</t>
  </si>
  <si>
    <t>TandBerg</t>
  </si>
  <si>
    <t>Tandberg Video Conferencing service, callibrate, repair &amp; replace 4 systems, DC, Sacramento, 2 at Uninon Station.</t>
  </si>
  <si>
    <t>Tangram Interiors</t>
  </si>
  <si>
    <t>Restoring/Reupholstering Furniture</t>
  </si>
  <si>
    <t>Tipping Point</t>
  </si>
  <si>
    <t>Service that provides security updates for software &amp; hardware that perform intrusion protection</t>
  </si>
  <si>
    <t>On call maintenance and repair of for finishing and bindery equipment not under an annual  maintenance agreement</t>
  </si>
  <si>
    <t>On-call equipment repairs as needed for video cameras, editing stations, video decks, etc.</t>
  </si>
  <si>
    <t>Total Repairs &amp; Maintenance - Outside Services</t>
  </si>
  <si>
    <t>Training</t>
  </si>
  <si>
    <t>ACT</t>
  </si>
  <si>
    <t>Association of Commuter Transportation</t>
  </si>
  <si>
    <t>Org. 01104 Business Support - ACT - Association for Commuter Transportation - training/recertification for the administration and management of the Rideshare Program.</t>
  </si>
  <si>
    <t>ACTUATE</t>
  </si>
  <si>
    <t>Business Intelligence Reporting Tool/With Maximo 7.5 (2 FTE)</t>
  </si>
  <si>
    <t>AIIM</t>
  </si>
  <si>
    <t>Advanced ECM Master training from AIIM on how to develop ECM strategy, identify and define business requirements for ECM and build a roadmap. Cost for one RM staff.</t>
  </si>
  <si>
    <t>Association of Image &amp; Information Management (AIIM) on line training on Enterprise Content Management (ECM).</t>
  </si>
  <si>
    <t>ECM Practitioner</t>
  </si>
  <si>
    <t>AIIM/ARMA</t>
  </si>
  <si>
    <t>AIIM/ARMA training classes 5 semainar classes @ $40 each</t>
  </si>
  <si>
    <t>ARMA</t>
  </si>
  <si>
    <t>ARMA Conference - Authority on information governance for implementing a successful Enterprrise Content Management system</t>
  </si>
  <si>
    <t>Essentials of Records and Information Management (RIM)  in 2014-15, Gen. Accepted Recordskeeping Principals in 2015-16 both online training</t>
  </si>
  <si>
    <t>BOMA</t>
  </si>
  <si>
    <t>Webinars - Sustainability and preventive maintenance (5 x &amp;70 each)</t>
  </si>
  <si>
    <t>BOMA classes for Unit Manager- on topics such as Sustainable Operations, Foundations of Real Estate Management, etc. @$695 ea</t>
  </si>
  <si>
    <t>Building Safety Solutions</t>
  </si>
  <si>
    <t>Certification training for the Fire Safety Directors and Floor Wardens (required by Los Angeles City Fire Department)</t>
  </si>
  <si>
    <t>CAPPO</t>
  </si>
  <si>
    <t>California Association of Public Purchasing Officials conference, etc</t>
  </si>
  <si>
    <t>California Association of Public Purchasing Officials procurement workshops</t>
  </si>
  <si>
    <t>California Green Summit</t>
  </si>
  <si>
    <t>In support of Spring Green</t>
  </si>
  <si>
    <t>Cognos</t>
  </si>
  <si>
    <t>Disaster Recovery</t>
  </si>
  <si>
    <t>4 day Disaster Recovery/Business ContinuityTraining Seminar</t>
  </si>
  <si>
    <t>4 day Disaster Recovery/Business ContinuityTraining Seminar - San Diego, CA</t>
  </si>
  <si>
    <t>Data Center Conference</t>
  </si>
  <si>
    <t>IBM</t>
  </si>
  <si>
    <t>Cognos Training</t>
  </si>
  <si>
    <t>IBM Cognos</t>
  </si>
  <si>
    <t>IBM Cognos 8 Data Manager and dash board - one employee</t>
  </si>
  <si>
    <t>Insitutte for Supply Management</t>
  </si>
  <si>
    <t>Applying Strategic Sourcing Principles to the Procurement of Services</t>
  </si>
  <si>
    <t>Institute for Supply Management</t>
  </si>
  <si>
    <t>Building Purchasing Value for Your Organization</t>
  </si>
  <si>
    <t>Integrating Purchasing, Logistics and Inventory with Suppliers</t>
  </si>
  <si>
    <t>Microsoft</t>
  </si>
  <si>
    <t>Microsoft reports training - two employees</t>
  </si>
  <si>
    <t>Microsoft &amp; AMX</t>
  </si>
  <si>
    <t>1 FTE - Microsoft System Center Configuration  $2,500 - This will allow us to configure System Center to maximize efficieny and cost effectiveness; 1 FTE - Microsoft System Center Administration  $3,500 - This will enable staff to setup, troubleshoot and administer System Center; 1 FTE - Service Manager v2 Admin Training  $3,000 - Help Desk software that is replacing Remedy. will allow us to setup and configure the system; 1 FTE - AMX Control Panel Programming $4,000 - Will allow us to make changes on controls in Board and Committee rooms; 1 FTE  - Desktop Virtualization Training  $3,000 - Will enable us to virtualize applications to increase portability to mobile devices; 4 FTE  - Service Manager User Training $3,000 - Once Service manager is in place Help Desk employees will learn to operate software.</t>
  </si>
  <si>
    <t>1 FTE - Microsoft System Center Configuration  $2,500; 1 FTE - Microsoft System Center Administration  $3,500;  1 FTE - AMX Control Panel Programming $7,000; 1 FTE  - Microsoft OS training  $3,000.</t>
  </si>
  <si>
    <t>Microsoft &amp; Quickstart</t>
  </si>
  <si>
    <t>Microsoft annual Tech ED conference (2), Unix conference (1) System Center (2) VMWare (1) NetBackUp (1), Storage Seminar, and technical training</t>
  </si>
  <si>
    <t>NAPCP</t>
  </si>
  <si>
    <t>P-card webinars</t>
  </si>
  <si>
    <t>P-card webinars 2 x $250 each</t>
  </si>
  <si>
    <t>NIGP</t>
  </si>
  <si>
    <t>National Institute of Governmental Purchasing conference</t>
  </si>
  <si>
    <t>National Institute of Governmental Purchasing procurement workshops</t>
  </si>
  <si>
    <t>Org. 01105 Procurement and 01107 Prof. Svcs: 1-day course: Protests and Disputes: What's a Buyer to Do? Five Prof Svcs attendees and three from Procurement @ $300 each.  No travel required.</t>
  </si>
  <si>
    <t>Registration for NIGP forum</t>
  </si>
  <si>
    <t>ORACLE</t>
  </si>
  <si>
    <t>New version of Oracle PL/SQL (3 FTE)</t>
  </si>
  <si>
    <t>OSI Soft</t>
  </si>
  <si>
    <t>Control Systems Software (1 FTE)</t>
  </si>
  <si>
    <t>Oracle 12.0 Upgrade (1 FTE's)</t>
  </si>
  <si>
    <t>Oracle R12 training $4200 each</t>
  </si>
  <si>
    <t>Org. 00940 Off. Of Section Mgr.  and Org. 01106 Inventory Mgt: Two staff receiving Oracle 12i Inventory Management Fundamentals training at $4,000 each</t>
  </si>
  <si>
    <t>Org. 00940 Off. Of Section Mgr. and Org. 01090 Contracting Support: Two staff receiving Oracle 12i Procurement Fundamentals training at $2,400 each.</t>
  </si>
  <si>
    <t>Org. 00940 Off. Of Section Mgr. and Org. 01090 Contracting Support: Two staff receiving Oracle 12i Purchasing Fundamentals training at $4,000 each.</t>
  </si>
  <si>
    <t>Peoplesoft HR Modules Training for 2</t>
  </si>
  <si>
    <t>R12 Upgrade ADF technicalTraining for 4</t>
  </si>
  <si>
    <t>Oracle Corp</t>
  </si>
  <si>
    <t>Oracle Java integration class</t>
  </si>
  <si>
    <t>PeopleSoft upgrade planning class</t>
  </si>
  <si>
    <t>Rel 12 System Admin class</t>
  </si>
  <si>
    <t>Rel 12 upgrade planning class</t>
  </si>
  <si>
    <t>Oracle, Microsoft and Maximo</t>
  </si>
  <si>
    <t>Training for 4 (out of 12) on Oracle, Peoplesoft &amp; Sharepoint.</t>
  </si>
  <si>
    <t>Project Mgt. Training</t>
  </si>
  <si>
    <t>Quick Start</t>
  </si>
  <si>
    <t>Design and Develop Mobile Technology Apps (2 FTE)</t>
  </si>
  <si>
    <t>QuickStart</t>
  </si>
  <si>
    <t>Microsoft Training</t>
  </si>
  <si>
    <t>Sharepoint &amp; Service Manager Training for 2</t>
  </si>
  <si>
    <t>SAA</t>
  </si>
  <si>
    <t>Stock Artists Alliance (SAA): Four day, intensive workshop covering the defining characteristics of individual photographic processes and how environment affect the lives of photographic objects.  Attendees will develop identification skills and knowledge about fine art and historic photographic processes.</t>
  </si>
  <si>
    <t>SCA</t>
  </si>
  <si>
    <t>Society of CA Archivists (SCA) three day training on archiving, digital records mgt. techniques, disaster preparedness, and efficient ways to process and catalog backlogged historical collections.</t>
  </si>
  <si>
    <t>Society for Technical Communication conference to learn current trends and techniques in online content strategy and design; content development and delivery; and education and training.  Reduced process time to create technical information using latest and tested techniques; shorter time to delivery</t>
  </si>
  <si>
    <t>Staff Training</t>
  </si>
  <si>
    <t>AutoCAD training for three staff members</t>
  </si>
  <si>
    <t>Online Team Software Training in support of Busines Plan Level III Training</t>
  </si>
  <si>
    <t>Org. 00982 Facility Svcs Unit: Customer Service training for Facilities Staff. Purpose is to identify customers' needs and look at effective ways in providing excellent customer service.</t>
  </si>
  <si>
    <t>Org. 00982 Facility Svcs Unit: Training, Leasing, Marketing, and Asset Management courses. One course in FY12/13 ($1,200) and two in FY13/14 at $1,300 each.</t>
  </si>
  <si>
    <t>Org. 01109 Graphics -  Online design, web, and productivity software training in compliance with the current BPLIII.</t>
  </si>
  <si>
    <t>Org. 01111 Tech Writing - Online Help/Writing (TechComm 201) training course for current staff.</t>
  </si>
  <si>
    <t>Org. 01111 Tech Writing - Technical Editing Fundamentals for two attendees at $600 = $1,200.</t>
  </si>
  <si>
    <t>Org. 01111 Tech Writing: OMS refresher classroom course for team.</t>
  </si>
  <si>
    <t>Org. 01114 Records Mgt: Advanced ECM Specialist training from AIIM on how to develop ECM strategy, identify and define business requirements for ECM and build a roadmap. Cost for two RM staff.</t>
  </si>
  <si>
    <t>Org. 01114 Records Mgt: Advanced electronic records archival training from SAA, AIIM, or ARMA.</t>
  </si>
  <si>
    <t>Org. 01116 Facility Mgt: Annual response training for fire, life and safety emergencies and for facility disaster preparedness.</t>
  </si>
  <si>
    <t>Org. 01116 Facility Mgt: space utilization and energy efficiency management</t>
  </si>
  <si>
    <t>Pr Admin Analyst:  Miscellaneous training for employee development and WSA</t>
  </si>
  <si>
    <t>Registration for AWWA and SCADA conferences</t>
  </si>
  <si>
    <t>Registration for PlanetBids conference</t>
  </si>
  <si>
    <t>Sr Admin Analyst:  Miscellaneous training for employee development and WSA</t>
  </si>
  <si>
    <t>Training for 6 staff 200 each x 2 trainings</t>
  </si>
  <si>
    <t>Training for staff on new technologies being implemented.</t>
  </si>
  <si>
    <t>Training on new video equipment and software being purchased in 14/15</t>
  </si>
  <si>
    <t>Various training opportunities for Pr AA and Sr AA for WSA</t>
  </si>
  <si>
    <t>Writing for Online Documentation in support of workforce skills assessment training</t>
  </si>
  <si>
    <t>TBD-Service Manager</t>
  </si>
  <si>
    <t>Backup training for Brian Tran (support for Service Manager)</t>
  </si>
  <si>
    <t>technical training for Brian Tran</t>
  </si>
  <si>
    <t>TBD-SharePoint 2010</t>
  </si>
  <si>
    <t>New application/resource for in-house support</t>
  </si>
  <si>
    <t>VB Net</t>
  </si>
  <si>
    <t>VB Net/Visual Studio 2008 - two employees</t>
  </si>
  <si>
    <t>ARMA, AIIM and various other industry organizations' seminars and regular meetings</t>
  </si>
  <si>
    <t>tbd</t>
  </si>
  <si>
    <t>8 (out of 13 staff) to attend classes in VOIP, CISCO router/switches &amp; fiber training</t>
  </si>
  <si>
    <t>Content Management / George</t>
  </si>
  <si>
    <t>E-discovery training</t>
  </si>
  <si>
    <t>Eliot -- Cloud Vendor Mgmt training</t>
  </si>
  <si>
    <t>GIS and CAD/ProjectWise support training</t>
  </si>
  <si>
    <t>GIS training in ESRI application suite to stay current with software advances</t>
  </si>
  <si>
    <t>Mobile Technology Testing / Veena</t>
  </si>
  <si>
    <t>Project Management related training (e.g. Microsoft Project Professional, Project Server, Cost Estimating)</t>
  </si>
  <si>
    <t>SOA Architecture / Elliott</t>
  </si>
  <si>
    <t>Security management training &amp; seminars</t>
  </si>
  <si>
    <t>Security troubleshooting</t>
  </si>
  <si>
    <t>Service Manager Training</t>
  </si>
  <si>
    <t>cloud/vendor agreement management training</t>
  </si>
  <si>
    <t>cloud/vendor management training</t>
  </si>
  <si>
    <t>training for Application Services Unit Manager</t>
  </si>
  <si>
    <t>tbd - help desk appl.</t>
  </si>
  <si>
    <t>help desk appliation training</t>
  </si>
  <si>
    <t>various</t>
  </si>
  <si>
    <t>CIP related training that cannot be charged to capital projects</t>
  </si>
  <si>
    <t>training for IT Section Manager</t>
  </si>
  <si>
    <t>Management/Leadership</t>
  </si>
  <si>
    <t>Total Training</t>
  </si>
  <si>
    <t xml:space="preserve"> HR PeopleSoft Conference (Las Vegas)</t>
  </si>
  <si>
    <t>Travel for People Soft Conference (Las Vegas)</t>
  </si>
  <si>
    <t xml:space="preserve"> Oracle Conference (Las Vegas)</t>
  </si>
  <si>
    <t>Travel for Oracle Conference (Las Vegas)</t>
  </si>
  <si>
    <t>AWWA</t>
  </si>
  <si>
    <t>Travel related to conference (2 FTE)</t>
  </si>
  <si>
    <t>Adobe/TAC</t>
  </si>
  <si>
    <t>Technical Conference</t>
  </si>
  <si>
    <t>Association of Records Management Administrators International Annual Conference</t>
  </si>
  <si>
    <t>Travel to attend the Association of Records Management Administrators International Annual Conference</t>
  </si>
  <si>
    <t>CES/TAC/Desktop</t>
  </si>
  <si>
    <t>Consumer Electronics Show</t>
  </si>
  <si>
    <t>Disaster Recovery Training Seminar</t>
  </si>
  <si>
    <t>Disaster Recovery Training Seminar - San Diego, CA</t>
  </si>
  <si>
    <t>Travel to Data Center Conference</t>
  </si>
  <si>
    <t>Local Travel</t>
  </si>
  <si>
    <t>travel associated with Cognos, Visual Studio and Microsoft training</t>
  </si>
  <si>
    <t>Microsoft - help desk application</t>
  </si>
  <si>
    <t>Travel for help desk application training</t>
  </si>
  <si>
    <t>Travel for NIGP conference</t>
  </si>
  <si>
    <t>OAUG</t>
  </si>
  <si>
    <t>Travel for OAUG conference</t>
  </si>
  <si>
    <t>Travel for PeopleSoft training</t>
  </si>
  <si>
    <t>Oracle, MicroSoft</t>
  </si>
  <si>
    <t>Travel for 1 FTE for Open Tech Ed</t>
  </si>
  <si>
    <t>Travel for one to San Francisco for Open World, Tech Ed</t>
  </si>
  <si>
    <t>Travel to local training</t>
  </si>
  <si>
    <t>SCADA</t>
  </si>
  <si>
    <t>Travel related to SCADA conference</t>
  </si>
  <si>
    <t>Travel, hotel and meals to attend Society for Technical Communication conference to learn current trends and development in content strategy and design; content development and delivery; and education and training.  Benefit to MWD: Apply advances in on-line information development and presentation for current tech writing projects.</t>
  </si>
  <si>
    <t>Society of California Archivists (SCA)</t>
  </si>
  <si>
    <t>Travel expenses to attend 3-day training on archiving, digital records, management techniques, disaster preparedness and efficiencies. Hotel=$300; meals = $125</t>
  </si>
  <si>
    <t>Assoc for Commuter Transportation conference travel expense</t>
  </si>
  <si>
    <t>Mileage Reimbursement</t>
  </si>
  <si>
    <t>Mileage Reimbursement for training and site support.</t>
  </si>
  <si>
    <t>Mileage for travel to field locations</t>
  </si>
  <si>
    <t>Mileage for traveling to Fiel locations</t>
  </si>
  <si>
    <t>Mileage reimbursement for site visits, job walks and vendor follow up</t>
  </si>
  <si>
    <t>Misc mileage for section support services</t>
  </si>
  <si>
    <t>Nancy Kavin - Other Travel Expenses for local Green Conference</t>
  </si>
  <si>
    <t>Other Travel Expenses for local sustainability conferences (incl Sacramento)</t>
  </si>
  <si>
    <t>Site Visits to support procurement processes</t>
  </si>
  <si>
    <t>Site visits to support inventory processes</t>
  </si>
  <si>
    <t>Travel Expenses for:  Applying Strategic Sourcing Principles ro the Procurement of Services</t>
  </si>
  <si>
    <t>Travel Expenses for:  Institute of Supply Mgmt. - Building Purchasing Value for Your Organization</t>
  </si>
  <si>
    <t>Travel Expenses for:  Integrating Purchasing, Logistics and Inventory with Suppliers</t>
  </si>
  <si>
    <t>Travel Expenses for:  Sr Admin Analyst:  Miscellaneous training for employee develpment and WSA</t>
  </si>
  <si>
    <t>Travel expense for photo coverage of offsite events including Solar Cup, Cal Con Expo, Global Water Tech Forum, and CRA shutdowns</t>
  </si>
  <si>
    <t>Travel expenses for California Association of Public Purchasing Officials meetings, conference, etc</t>
  </si>
  <si>
    <t>Travel expenses that may arise for new section manager and staff external training, professional development, etc.</t>
  </si>
  <si>
    <t>Travel expenses to attend various industry monthly meetings and seminars</t>
  </si>
  <si>
    <t>Travel expenses: section manager and staff for external training, professional development, etc.</t>
  </si>
  <si>
    <t>Travel for  Oracle Conference</t>
  </si>
  <si>
    <t>Travel for Microsoft Conference</t>
  </si>
  <si>
    <t>Travel for Peoplesoft Conference</t>
  </si>
  <si>
    <t>Travel to field sites to support  technical manuals, event reviews, and maintenance documentation. Benefit to MWD: provide document changes to address audit findings, process changes, and meet safety regulations in accordance with schedule and quality requirements..</t>
  </si>
  <si>
    <t>Use of personal vehicle to go to field locations</t>
  </si>
  <si>
    <t>Lodging and other travel expenses associated with Conferfences and Training</t>
  </si>
  <si>
    <t>Mileage and parking for training and seminars</t>
  </si>
  <si>
    <t>Travel associated with Microsoft annual Tech ED conference (2), Unix conference (1) System Center (2) VMWare (1) NetBackUp (1), Storage Seminar, and technical training</t>
  </si>
  <si>
    <t>Travel related to training, seminars and prof. development.</t>
  </si>
  <si>
    <t>Travel to E-discoveryTraining</t>
  </si>
  <si>
    <t>travel associated with ESRI User Conference</t>
  </si>
  <si>
    <t>travel associated with ESRI User Conference,  Cad User Conference and training</t>
  </si>
  <si>
    <t>travel associated with Mobile Technology testing</t>
  </si>
  <si>
    <t>travel associated with SOA Architecture</t>
  </si>
  <si>
    <t>travel associated with attending seminar</t>
  </si>
  <si>
    <t>travel to support cloud/vendor management training</t>
  </si>
  <si>
    <t>travel to support training</t>
  </si>
  <si>
    <t>travel to support training for the IT Section Manager</t>
  </si>
  <si>
    <t>Mileage for pre=proposal</t>
  </si>
  <si>
    <t>Site Visits</t>
  </si>
  <si>
    <t>Travel expenses to attend advanced electronic records archival training.  Hotel = $300 (2 nights); Meals = $125 (2 1/2 days); Mileage = $75 ($.555 per mile)</t>
  </si>
  <si>
    <t>Travel for warehouse personnel when they travel directly from home to alternate work locations or when pool vehicles are not available</t>
  </si>
  <si>
    <t>support of technical manuals</t>
  </si>
  <si>
    <t>Total Travel</t>
  </si>
  <si>
    <t>Total Business Technology Group</t>
  </si>
  <si>
    <t>Accounts Payable</t>
  </si>
  <si>
    <t>Accounts Payable update publication</t>
  </si>
  <si>
    <t>American Institute Of Certified Public Accoun</t>
  </si>
  <si>
    <t>Annual Membership to AICPA - National professional organization</t>
  </si>
  <si>
    <t>BNA</t>
  </si>
  <si>
    <t>Payroll reference guide subscrition on tax and benefit regulations</t>
  </si>
  <si>
    <t>California Energy Markets</t>
  </si>
  <si>
    <t>Electronic newsletter</t>
  </si>
  <si>
    <t>California Society of CPA'S</t>
  </si>
  <si>
    <t>Annual Membership to Cal Society of CPA's for Controller</t>
  </si>
  <si>
    <t>Dept of Consumer Affiars</t>
  </si>
  <si>
    <t>CPA license 2-yr renewal</t>
  </si>
  <si>
    <t>EBSCO Subscription Service</t>
  </si>
  <si>
    <t>ENR Construction Cost Index - Construction Cost and Inflation Information</t>
  </si>
  <si>
    <t>EBSCO Subscription Services</t>
  </si>
  <si>
    <t>Bond Buyer  and Wall St. Journal</t>
  </si>
  <si>
    <t>GFOA</t>
  </si>
  <si>
    <t>Budget submission</t>
  </si>
  <si>
    <t>GFOA (3 members)</t>
  </si>
  <si>
    <t>Best practice information on financial reporting &amp; budgeting</t>
  </si>
  <si>
    <t>Government Finance Officers Assn.</t>
  </si>
  <si>
    <t>Application fee for filing the comprehensive annual financial report</t>
  </si>
  <si>
    <t>Intelligence Press</t>
  </si>
  <si>
    <t>Miscellaneous</t>
  </si>
  <si>
    <t>Barron's &amp; Wall Street Journal</t>
  </si>
  <si>
    <t>Various periodicals - Barron's, Wall Street Journal, Calif.Mun.Treas</t>
  </si>
  <si>
    <t>Moody's KMV</t>
  </si>
  <si>
    <t>Access to credit analysis and risk exposure for power transaction (split with 8 other agencies)</t>
  </si>
  <si>
    <t>North American Power Credit Organization</t>
  </si>
  <si>
    <t>Information regarding credit and risk issues for power counter parties</t>
  </si>
  <si>
    <t>Platts</t>
  </si>
  <si>
    <t>Energy Trader Basic Service - for forward pricing and mark to market</t>
  </si>
  <si>
    <t>The American Payroll Association</t>
  </si>
  <si>
    <t>Payroll membership</t>
  </si>
  <si>
    <t>WSJ-Online</t>
  </si>
  <si>
    <t>Online version of Wall Street Journal</t>
  </si>
  <si>
    <t>Bank o f New York (Bony)</t>
  </si>
  <si>
    <t>Safekeeping $1 Billion of investments</t>
  </si>
  <si>
    <t>Bank of America</t>
  </si>
  <si>
    <t>General commercial banking services (includes 3rd party liability)</t>
  </si>
  <si>
    <t>Bartel &amp; Associates</t>
  </si>
  <si>
    <t>GASB OPEB work.</t>
  </si>
  <si>
    <t>Bloomberg L.P.</t>
  </si>
  <si>
    <t>Financial information service, estimated annual fees for 3 terminals</t>
  </si>
  <si>
    <t>Bond Logistix, LLC</t>
  </si>
  <si>
    <t>6 reports required</t>
  </si>
  <si>
    <t>Bony - Bank o f New York</t>
  </si>
  <si>
    <t>Cal Muni Statisics</t>
  </si>
  <si>
    <t>Overlapping Debt Schedule</t>
  </si>
  <si>
    <t>Clark Consulting</t>
  </si>
  <si>
    <t>Investment Consutltants. $14,250 per quarter, plus $13,000f or fees fo</t>
  </si>
  <si>
    <t>Disabato Advisors</t>
  </si>
  <si>
    <t>Investment Consutltants. $14,250 per quarter</t>
  </si>
  <si>
    <t>FT Interactive Data - Market Pricing</t>
  </si>
  <si>
    <t>Market pricing for Investment Portfolio</t>
  </si>
  <si>
    <t>Market pricing for Investment Portfolio (based on # of securities)</t>
  </si>
  <si>
    <t>General Banking Services - Bank of America</t>
  </si>
  <si>
    <t>Commercial Banking Services</t>
  </si>
  <si>
    <t>Hawkins Delafield &amp; Wood, LLP</t>
  </si>
  <si>
    <t>10 reports required</t>
  </si>
  <si>
    <t>18 reports required</t>
  </si>
  <si>
    <t>Hillswick</t>
  </si>
  <si>
    <t>Investment Managers</t>
  </si>
  <si>
    <t>Hillswick - Investment Managers</t>
  </si>
  <si>
    <t>PFM</t>
  </si>
  <si>
    <t>Financial Advisor Servives fees, O&amp;M portion</t>
  </si>
  <si>
    <t>PRAG</t>
  </si>
  <si>
    <t>FA Services agreement. O&amp;M portion</t>
  </si>
  <si>
    <t>PRAG and One Other FA Firm</t>
  </si>
  <si>
    <t>FA Services agreement. O&amp;M portion at $3,000 per month</t>
  </si>
  <si>
    <t>Payformance Corp.</t>
  </si>
  <si>
    <t>Maintenance Agreement for Pressure Seal - Envelope and check sealer</t>
  </si>
  <si>
    <t>Reams Asset Management Co .LLC</t>
  </si>
  <si>
    <t>Portfolio investment managers</t>
  </si>
  <si>
    <t>SWAP Financial Group</t>
  </si>
  <si>
    <t>Includes fees for annual calculations for audited financials</t>
  </si>
  <si>
    <t>Placeholder for SWAP advisory fees; estimated fees for one SWAP pricin</t>
  </si>
  <si>
    <t>Secure Document Support</t>
  </si>
  <si>
    <t>Sunguard</t>
  </si>
  <si>
    <t>Check printing</t>
  </si>
  <si>
    <t>Sympro</t>
  </si>
  <si>
    <t>Investment Portfolio Management System; records, reports, and performa</t>
  </si>
  <si>
    <t>TBD (e.g., Paradigm, Beacon, BPSi, etc.)</t>
  </si>
  <si>
    <t>QA/Advosry/Project Mgt services in support of completion of the Business Impact Analysis</t>
  </si>
  <si>
    <t>TBD (e.g., Paradigm, Beacon, BSPi, etc.)</t>
  </si>
  <si>
    <t>Implementation of BC Management tool set for BC Program Administration and Plan maintenance.</t>
  </si>
  <si>
    <t>TBD (eg: Red Oak/Arcadis)</t>
  </si>
  <si>
    <t>Cost of service rate refinement.</t>
  </si>
  <si>
    <t>California Society of CPA's</t>
  </si>
  <si>
    <t>Continuing Education and Development</t>
  </si>
  <si>
    <t>Membership for training</t>
  </si>
  <si>
    <t>Development</t>
  </si>
  <si>
    <t>Employee Development</t>
  </si>
  <si>
    <t>Staff development in financial analysis, presentation, forecasting, and budgeting.</t>
  </si>
  <si>
    <t>BC Program Mgr.</t>
  </si>
  <si>
    <t>DRJ Conference</t>
  </si>
  <si>
    <t>CMRG</t>
  </si>
  <si>
    <t>California Municipal Rates Group: one local meeting, one northern Cal</t>
  </si>
  <si>
    <t>Eileen Odwak</t>
  </si>
  <si>
    <t>Travel and expenses</t>
  </si>
  <si>
    <t>Gary M. Breaux</t>
  </si>
  <si>
    <t>ACWA, CMUA,, &amp; Investor/Rating Agency Meetings</t>
  </si>
  <si>
    <t>Hilton San Diego</t>
  </si>
  <si>
    <t>Hotel expenses for J. Sanchez related to DRJ Fall World Conference</t>
  </si>
  <si>
    <t>June Skillman - Engery Committee Meetings</t>
  </si>
  <si>
    <t>Trips to DWR - Sacramento - Chair of SWC Energy Committee; 12 meetings per year</t>
  </si>
  <si>
    <t>Trips to DWR - Sacramento - Chair of SWC Energy Committee; 12 meetings per year; 2 trips AWWA-Rates Subcommittee; 1 trip AWWA-Training</t>
  </si>
  <si>
    <t>Keith Norris</t>
  </si>
  <si>
    <t>Investment managers due diligence; GIOA; Def. Comp.; Other</t>
  </si>
  <si>
    <t>Rating agency, investor, banking: and other</t>
  </si>
  <si>
    <t>Mileage</t>
  </si>
  <si>
    <t>Local travel</t>
  </si>
  <si>
    <t>Travel expenses to attend seminars in Los Angeles area</t>
  </si>
  <si>
    <t>R N Marumoto</t>
  </si>
  <si>
    <t>R. Marumoto &amp; E. Odwak</t>
  </si>
  <si>
    <t>Investment manager due diligence; GIOA; Def. Comp; Other</t>
  </si>
  <si>
    <t>Risk Industry Best Practices</t>
  </si>
  <si>
    <t>Total Chief Financial Officer</t>
  </si>
  <si>
    <t>"Means, Richardson and other Cost Engineering "</t>
  </si>
  <si>
    <t>Publications that focuses on latest cost and productivity trends in he</t>
  </si>
  <si>
    <t>ACI International</t>
  </si>
  <si>
    <t>Membership provides monthly periodicals regarding recent materials testing</t>
  </si>
  <si>
    <t>AWS CWI License Renewals</t>
  </si>
  <si>
    <t>License Renewals for J. Garcia &amp; T. Jordan</t>
  </si>
  <si>
    <t>License renewals and recertification</t>
  </si>
  <si>
    <t>American Academy of Environmental Engineers</t>
  </si>
  <si>
    <t>Provide updated information environmental engineering issues</t>
  </si>
  <si>
    <t>American Concrete Institute (ACI)</t>
  </si>
  <si>
    <t>American Concrete Institute</t>
  </si>
  <si>
    <t>American Congress on Surveying and Mapping</t>
  </si>
  <si>
    <t>"Subscription to photogrammetry, geospatial, and mapping association wi "</t>
  </si>
  <si>
    <t>American Society for Non-Destructive Testing/ASNT</t>
  </si>
  <si>
    <t>Provides updates on technology, codes, and processes</t>
  </si>
  <si>
    <t>American Society of Mechanical Engineering (ASME)</t>
  </si>
  <si>
    <t>Membership provides monthly periodicals regarding latest information on welding applications, methods</t>
  </si>
  <si>
    <t>American Society of Testing Materials</t>
  </si>
  <si>
    <t>"Provides updates on testing information for metals and updates on technology"</t>
  </si>
  <si>
    <t>American Welding Society</t>
  </si>
  <si>
    <t>Provides updates on technology, codes, and processes. Membership dues.</t>
  </si>
  <si>
    <t>Association for the Advancement of Cost Engin</t>
  </si>
  <si>
    <t>Allows 2 staff members; for technical development of staff in this are</t>
  </si>
  <si>
    <t>Association of Environmental Professionals</t>
  </si>
  <si>
    <t>Provide updated information on environmental laws and issues</t>
  </si>
  <si>
    <t>CDHS Treatment Operator/Distribution Operator</t>
  </si>
  <si>
    <t>Certification renewal</t>
  </si>
  <si>
    <t>CEQA Guidelines and Fish &amp; Game Code Updates</t>
  </si>
  <si>
    <t>References including latest CEQA guidelines and fish &amp; gamecodes</t>
  </si>
  <si>
    <t>California Department of Health</t>
  </si>
  <si>
    <t>Renewal of certification for T2 Treatment License</t>
  </si>
  <si>
    <t>California Land Surveyors Association (CLSA)</t>
  </si>
  <si>
    <t>For the latest information on western state issues related to surveyin</t>
  </si>
  <si>
    <t>California Natural Diversity Database</t>
  </si>
  <si>
    <t>Access to online database concerning multi-species codes/guidelines</t>
  </si>
  <si>
    <t>Climate Registry</t>
  </si>
  <si>
    <t>Provide access to industry recoginized accurate, consistent and independently verified system to collect and report greenhouse gas emissions</t>
  </si>
  <si>
    <t>Construction Claims Monthly</t>
  </si>
  <si>
    <t>Publication keeps managers informed of current trends in construction</t>
  </si>
  <si>
    <t>This specialized newsletter provides summaries of court decisions rela</t>
  </si>
  <si>
    <t>Engineering News Record</t>
  </si>
  <si>
    <t>On-line construction cost/price index &amp; technical knowledge of engineering advancements</t>
  </si>
  <si>
    <t>ICC (International Code Council)</t>
  </si>
  <si>
    <t>"For the latest state-of the-art knowledge of building safety, codes, fire prevention, earthquakes, design methods "</t>
  </si>
  <si>
    <t>Special Inspector license renewal per code requirement</t>
  </si>
  <si>
    <t>IHS Global Standards</t>
  </si>
  <si>
    <t>Technical knowledge: On-Line service for ASME, AWWA, API, ANSI</t>
  </si>
  <si>
    <t>Institute of Electrical &amp; Electronic Engineers (IEEE)</t>
  </si>
  <si>
    <t>Technical knowledge: system design methods, industrial standards, code changes,&amp; trends in electronics,electrical power, computers &amp; telecommunications</t>
  </si>
  <si>
    <t>Int'l Right of Way Association</t>
  </si>
  <si>
    <t>Provides latest in right of way information</t>
  </si>
  <si>
    <t>International Ozone Association</t>
  </si>
  <si>
    <t>International Ozone Association (G. Johnson, J. Bednarski)</t>
  </si>
  <si>
    <t>International Society of Automation</t>
  </si>
  <si>
    <t>Technical knowledge of latest code &amp; design for automation &amp; related instrumentation to ensure compliance &amp; project cost effectiveness</t>
  </si>
  <si>
    <t>League of California Surveying Organizations</t>
  </si>
  <si>
    <t>Provides updates on current county fees, processes, legislative changes in Land Surveyor's Act</t>
  </si>
  <si>
    <t>Means Online Costworks Data Subscription</t>
  </si>
  <si>
    <t>"This is an online subscription to Means costs database, which has thou "</t>
  </si>
  <si>
    <t>National Association of Corrosion Engineers (</t>
  </si>
  <si>
    <t>Required to provide inspection on DWR and MSU inspection work and updates on technology,codes, and processes. Membership dues.</t>
  </si>
  <si>
    <t>National Fire Protection Association</t>
  </si>
  <si>
    <t>For technical development in preparation for emergency response situations</t>
  </si>
  <si>
    <t>Professional Licenses required by the District MOU and state law.</t>
  </si>
  <si>
    <t>PE License Renewals</t>
  </si>
  <si>
    <t>License renewals</t>
  </si>
  <si>
    <t>P.E. License renewals</t>
  </si>
  <si>
    <t>PE Licenses</t>
  </si>
  <si>
    <t>Practice Under the California Environmental Quality Act</t>
  </si>
  <si>
    <t>Required by the California Environmental Quality Act</t>
  </si>
  <si>
    <t>Professional Engineers License Renewals</t>
  </si>
  <si>
    <t>Professional License</t>
  </si>
  <si>
    <t>Professional Licenses</t>
  </si>
  <si>
    <t>Professional licenses, Water Treatment Distribution Certification, Land Surveyor licenses</t>
  </si>
  <si>
    <t>Professional Licenses Fees</t>
  </si>
  <si>
    <t>Professional License required by the District MOU and state law.</t>
  </si>
  <si>
    <t>SME</t>
  </si>
  <si>
    <t>Bay Delta -UC Assoc of the Society for Mining &amp; Metallurgy &amp; Exploration</t>
  </si>
  <si>
    <t>Society for Protective Coatings SSPC</t>
  </si>
  <si>
    <t>Society of Value Engineering</t>
  </si>
  <si>
    <t>Technical knowledge &amp; latest information in the field of value engineering</t>
  </si>
  <si>
    <t>Steel Structures Painting Council</t>
  </si>
  <si>
    <t>Technical knowledge on codes, technology and processes.  Membership dues and Coating Specialist Certification.</t>
  </si>
  <si>
    <t>Technical Subscriptions</t>
  </si>
  <si>
    <t>Include : Proceedings of the Institution of Mechanical Engineers,Tunneling, Modern Power Systems, Concrete Construction, Int'l Water Power &amp; Dam Construction</t>
  </si>
  <si>
    <t>The Climate Registry</t>
  </si>
  <si>
    <t>Provides access to industry-recognized accurate, consistent and independently verified system to collect &amp; report greenhouse gas emissions</t>
  </si>
  <si>
    <t>UndergroundServiceAlert</t>
  </si>
  <si>
    <t>Provide"Call before you dig"information service in order to comply with California State Law</t>
  </si>
  <si>
    <t>United States Society On Dams</t>
  </si>
  <si>
    <t>For information-sharing on the latest dam design and monitoring techno</t>
  </si>
  <si>
    <t>Urban &amp; Regional Information Systems Assoc / URISA</t>
  </si>
  <si>
    <t>Provides latest information in the use of and integration of spatial information technology</t>
  </si>
  <si>
    <t>Water Desalination Report</t>
  </si>
  <si>
    <t>This newsletter is produced on a weekly basis and includes updates on</t>
  </si>
  <si>
    <t>A-A Enterprises</t>
  </si>
  <si>
    <t>Annual calibration of concrete compression testing equipment.</t>
  </si>
  <si>
    <t>Calibrate Louis Harness Tester used in Materials Testing Lab. Calibrate EPOCH portable field hardness tester.</t>
  </si>
  <si>
    <t>Atlas Manufacturing</t>
  </si>
  <si>
    <t>Maintain and calibrate the Atlas accelerated weathering machine.   Time for preventive maintenance and new light calibrations.</t>
  </si>
  <si>
    <t>Calibration Services</t>
  </si>
  <si>
    <t>Calibrate reference (calibration) equipment</t>
  </si>
  <si>
    <t>Fritz Instruments</t>
  </si>
  <si>
    <t>Maintain operation and visual acuity of laboratory microscopes</t>
  </si>
  <si>
    <t>Instron Corp.</t>
  </si>
  <si>
    <t>Maintain and calibrate the Instron Universal Tinseling Testing machine used to conduct physical performance tests.</t>
  </si>
  <si>
    <t>Konica Minolta Business Solutions USA Inc.</t>
  </si>
  <si>
    <t>Scanner maintenance and repair</t>
  </si>
  <si>
    <t>NDT Equipment Maintenance/Calibration</t>
  </si>
  <si>
    <t>Equipment maintenance and calibration</t>
  </si>
  <si>
    <t>Rayne Water</t>
  </si>
  <si>
    <t>Deionize water service for weatherometer, high humidity testing chamber and general laboratory use.</t>
  </si>
  <si>
    <t>Struers</t>
  </si>
  <si>
    <t>Preventive maintenance on metallurgical equipment.</t>
  </si>
  <si>
    <t>Surveyor Services and Other Speciality Vendors</t>
  </si>
  <si>
    <t>Maintenance for surveyors equipment</t>
  </si>
  <si>
    <t>Sy Nielson</t>
  </si>
  <si>
    <t>Annual calibration of lab &amp; field scales.</t>
  </si>
  <si>
    <t>Maintain operation and calibration of laboratory scales</t>
  </si>
  <si>
    <t>TBD: Calibration and Service of Hand Held Digital Electrical Meters</t>
  </si>
  <si>
    <t>Calibration &amp; service of hand held digital electrical meters (mulitmeters, meggers, amp meters).</t>
  </si>
  <si>
    <t>TBD: Calibration and Service of Large Electrical Test Equipment</t>
  </si>
  <si>
    <t>Calibration&amp; service of large electrical test equipment (low resistance ohmmeters, high voltage meggers, hipot, transformer turns ratiometer).</t>
  </si>
  <si>
    <t>TBD: Calibration and Service of Mechanical Test Equipment</t>
  </si>
  <si>
    <t>Calibration &amp; service of mechanical test equipment (torque wrenches, skidmore bold tension indicator, vibration meter).</t>
  </si>
  <si>
    <t>TBD: Soils/Concrete Lab Misc Equipment Repairs</t>
  </si>
  <si>
    <t>Misc. equipment repair: compression testing equipment, rebar locating equipment.</t>
  </si>
  <si>
    <t>Various Counties (San Bernardino, Orange, Ventura, Yolo, Sacramento, Contra Costa, Solano, San Joaquin, San Diego</t>
  </si>
  <si>
    <t>County tract/parcel/record of survey.  Purchase of maps to support Core business functions.</t>
  </si>
  <si>
    <t>Various Counties-Review for Record Survey Mapping</t>
  </si>
  <si>
    <t>Record of survey mapping recordation</t>
  </si>
  <si>
    <t>Various Specialty Vendors</t>
  </si>
  <si>
    <t>Field and office maintenance expenditures.</t>
  </si>
  <si>
    <t>Various Title Companies</t>
  </si>
  <si>
    <t>Preliminary title reports required for MWD knowledge of encumbrances impacting property potentially hazardous to future MWD facilities.  Costs have increased.</t>
  </si>
  <si>
    <t>Consultant Services: Geotechnical</t>
  </si>
  <si>
    <t>Geotechnical consulting services in support of substructures work</t>
  </si>
  <si>
    <t>Consultant: Digital Map Products, First American Core Logic</t>
  </si>
  <si>
    <t>Provide property ownership and assessor data as well as recorded documents.</t>
  </si>
  <si>
    <t>Consultant: Seal Laboratories</t>
  </si>
  <si>
    <t>Provide specialized chemical &amp; alloy analysis via Energy Dispersive X-ray and technical support for advanced corrosion &amp; material failure analysis</t>
  </si>
  <si>
    <t>Consultants: On-call General and Technical Environmental Consultants</t>
  </si>
  <si>
    <t>Technical/environmental services: WSO repairs/maintenance, CEQA permitting, Bay-Delta conservation plan support,water transfers,Foothill feeder monitoring, shutdowns</t>
  </si>
  <si>
    <t>Consultants: TBD (Facility Planning)</t>
  </si>
  <si>
    <t>System Reliability Plan technical assistance and/or consulting support in cost estimating,site planning</t>
  </si>
  <si>
    <t>Consultants: TBD (Hydraulics)</t>
  </si>
  <si>
    <t>Technical support in in complex surge/transient analysis in distribution system</t>
  </si>
  <si>
    <t>Exova Testing Labs</t>
  </si>
  <si>
    <t>Provide specialized material testing.</t>
  </si>
  <si>
    <t>Primavera</t>
  </si>
  <si>
    <t>Technical knowledge: required for scheduling and resource planning</t>
  </si>
  <si>
    <t>Environmental, tunneling, and equipment services associated with Bay Delta Conveyance</t>
  </si>
  <si>
    <t>U.S. Geological Survey (USGS)</t>
  </si>
  <si>
    <t>Maintain our accelerographs for earthquake monitoring</t>
  </si>
  <si>
    <t>Various Consultants: On-Call Design Consultants</t>
  </si>
  <si>
    <t>Provide supporting engineering services with unplanned O&amp;M project requirements</t>
  </si>
  <si>
    <t>Various On-Call Architectural Consultants</t>
  </si>
  <si>
    <t>Provide supporting architectural engineering services</t>
  </si>
  <si>
    <t>Provide supporting engineering services to DWR, architectural, HSE (Health, Safety, Environmental)  &amp; unplanned O&amp;M requests</t>
  </si>
  <si>
    <t>Various On-Call Geotechnical Consultants</t>
  </si>
  <si>
    <t>Provide supporting geotechnical engineering services: exploratory soil drilling rock coring, field/soil testing, geophysical/laboratory testing of solid/rock samples</t>
  </si>
  <si>
    <t>TBD: Service Provider</t>
  </si>
  <si>
    <t>Lab Equipment repairs, maintenance and calibration of equipment not covered by maintenance contract</t>
  </si>
  <si>
    <t>Provides funds to call in a service person to maintain fax machines not covered by a maintenance contract.</t>
  </si>
  <si>
    <t>Provides funds to call in a service person to maintain fax machines, printers, miscellaneous equipment not covered by a maintenance contract.</t>
  </si>
  <si>
    <t>Surveyors services and other specialty vendors to maintain, repair and calibrate electronic survey equipment not covered by maintenance contract</t>
  </si>
  <si>
    <t>ASCE Technical Seminars</t>
  </si>
  <si>
    <t>Technical knowledge: latest codes and design information in tunneling, seismic retrofitting and codes,</t>
  </si>
  <si>
    <t>ASME Piping Design</t>
  </si>
  <si>
    <t>Technical knowledge: piping code requirements, analysis techniques</t>
  </si>
  <si>
    <t>ASME/API Condition Assessment</t>
  </si>
  <si>
    <t>Technical knowledge: condition assessment for equipment and operating systems</t>
  </si>
  <si>
    <t>ASNT Training</t>
  </si>
  <si>
    <t>Training - ASNT Level III Certification</t>
  </si>
  <si>
    <t>For technical development and latest information on water issues</t>
  </si>
  <si>
    <t>Allen-Bradley PLC Seminar</t>
  </si>
  <si>
    <t>Technical knowledge: design of PLC based controlled systems</t>
  </si>
  <si>
    <t>Technical knowledge of latest modifications to the existing concrete code</t>
  </si>
  <si>
    <t>American Institute of Steel Construction (AISC)</t>
  </si>
  <si>
    <t>Technical knowledge of latest modifications to the existing steel code</t>
  </si>
  <si>
    <t>American Society of Civil Engineers (ASCE)/WEB Seminar</t>
  </si>
  <si>
    <t>Technical knowledge: lastest modifications to the new ASCE7 requirements</t>
  </si>
  <si>
    <t>Asbestos Project Design Training</t>
  </si>
  <si>
    <t>Technical knowledge: train staff for certification to prepare asbestos remediation specifications</t>
  </si>
  <si>
    <t>CAL/OSHA - Health &amp; Safety</t>
  </si>
  <si>
    <t>Technical knowledge: latest codes &amp; design information in health &amp; safety engineering</t>
  </si>
  <si>
    <t>CAL/OSHA On-Line Training (Health &amp; Safety)</t>
  </si>
  <si>
    <t>Technical knowledge: latest CAL/OSHA requirements in health/safety engineering, engineering standards and practices</t>
  </si>
  <si>
    <t>CEQA Workshop Series-Local</t>
  </si>
  <si>
    <t>Technical knowledge: CEQA current information and trends</t>
  </si>
  <si>
    <t>California Fire Code On-Line Training</t>
  </si>
  <si>
    <t>Technical knowledge: training staff in proper design/application of fire suppression systems to meet fire code regulations</t>
  </si>
  <si>
    <t>California Fire Code Update Seminar</t>
  </si>
  <si>
    <t>Technical knowledge: latest fire protection code regulations &amp; requirements</t>
  </si>
  <si>
    <t>California Hazardous Waste Management Training</t>
  </si>
  <si>
    <t>Technical knowledge: latest hazardous material storage, handling and disposal requirements</t>
  </si>
  <si>
    <t>Cognos/IBM</t>
  </si>
  <si>
    <t>On-line and course attendance</t>
  </si>
  <si>
    <t>Conference for Geotechnical Engineers</t>
  </si>
  <si>
    <t>Technical knowledge: latest codes and design information in geotechnical earthquake engineering</t>
  </si>
  <si>
    <t>Desert Tortoise Surveying Techniques</t>
  </si>
  <si>
    <t>Technical knowledge: handling and advising Desert OPS personnel &amp; contractors to avoid impacting desert tortoise</t>
  </si>
  <si>
    <t>ESRI Virtual Training</t>
  </si>
  <si>
    <t>Technical knowledge: ArcMap GIS</t>
  </si>
  <si>
    <t>ETAP Seminars (Local)</t>
  </si>
  <si>
    <t>Technical knowledge: electrical system studies ETAP. Update staff and train additional staff</t>
  </si>
  <si>
    <t>Training required for legally required Special Inspection certificates.</t>
  </si>
  <si>
    <t>Institute of Electronic &amp; Electrical Engineers Western USA Region Technical Conference</t>
  </si>
  <si>
    <t>Technical knowledge: current design in electrical systems reliability and automation control</t>
  </si>
  <si>
    <t>International Building Code Web Seminars</t>
  </si>
  <si>
    <t>Technical knowledge: latest modification to the existing concrete code</t>
  </si>
  <si>
    <t>International Right of Way Association</t>
  </si>
  <si>
    <t>Technical knowledge: land titles, easements, pipeline right of way, real estate law, legal descriptions</t>
  </si>
  <si>
    <t>Knowledge of latest county fees, processes, local government legislative changes related to Land Surveyor's Act and Subdivision Map Act</t>
  </si>
  <si>
    <t>Local Seminars &amp; Training: Construction Contract Development</t>
  </si>
  <si>
    <t>Training for maintenance &amp; development related to spec development, advanced public works contracting strategies, contractual/regulatory construction issues for the state of California</t>
  </si>
  <si>
    <t>Local Seminars: Construction Claims and Construction Contract Administration</t>
  </si>
  <si>
    <t>Training for maintenance &amp; development related to administration of construction contracts, mitigation of exposure to construction claims</t>
  </si>
  <si>
    <t>Local Training and Seminars</t>
  </si>
  <si>
    <t>Technical development training</t>
  </si>
  <si>
    <t>Map Analysis Training - FLO 2D</t>
  </si>
  <si>
    <t>Technical training: Dam Inundation Analysis</t>
  </si>
  <si>
    <t>Microsoft Inroad Training</t>
  </si>
  <si>
    <t>Technical knowledge: latest civil design programming</t>
  </si>
  <si>
    <t>Online Training in Project Controls</t>
  </si>
  <si>
    <t>Training for maintenance &amp; development related to project support/controls</t>
  </si>
  <si>
    <t>Online Training in Project Management</t>
  </si>
  <si>
    <t>Training for development related to project management</t>
  </si>
  <si>
    <t>Online Training: Construction Cost Estimating</t>
  </si>
  <si>
    <t>Training for maintenance &amp; development related to construction contract estimating</t>
  </si>
  <si>
    <t>PSP/Physical Security Professional Training &amp; Certification</t>
  </si>
  <si>
    <t>Technical knowledge: design building security</t>
  </si>
  <si>
    <t>Pacific Land Seminars Inc.</t>
  </si>
  <si>
    <t>Technical knowledge: boundary analysis, GPS/GIS, land surveying law, Subdivision Map Act, legal writing</t>
  </si>
  <si>
    <t>Phased Array Training</t>
  </si>
  <si>
    <t>Provide code compliance and instrumentation training for new phased array testing and inspection</t>
  </si>
  <si>
    <t>Pipeline Design Seminar</t>
  </si>
  <si>
    <t>Technical knowledge: latest pipeline design methodologies, construction practices/standards</t>
  </si>
  <si>
    <t>SWPPP Preparation Seminar (Storm Water Prevention Pollution Plans)</t>
  </si>
  <si>
    <t>Technical knowledge: latest codes related to regulations for approval - Storm Water Prevention Pollution Plans</t>
  </si>
  <si>
    <t>Technical Conference Hydraulics Issues</t>
  </si>
  <si>
    <t>Technical knowledge: hydraulic related topics</t>
  </si>
  <si>
    <t>Technical Seminar: Corrosion, Cathodic Protection, Infrastructure Protection</t>
  </si>
  <si>
    <t>Technical knowledge of latest technologies in corrosion, cathodic protection technologies related to infrastructure protection</t>
  </si>
  <si>
    <t>Technical Seminar: Corrosion, Material Performance, Infrastructure Protection</t>
  </si>
  <si>
    <t>Technical knowledge of latest technologies in corrosion, coating &amp; maintenance technologies related to infrastructure protection</t>
  </si>
  <si>
    <t>Technical Seminar: Dam Safety, Dam Design , Geotechnical Engineering</t>
  </si>
  <si>
    <t>Technical knowledge of latest technologies in dam safety, dam design, geotechnical engineering</t>
  </si>
  <si>
    <t>Technical Seminar: GPS, Mapping, Boundary Survey Issues</t>
  </si>
  <si>
    <t>Technical knowledge: new technology hardware and software, instrumentation, legal changes in land surveying</t>
  </si>
  <si>
    <t>Technical Seminar: GPS/GIS, Land Surveying, Boundary Analysis</t>
  </si>
  <si>
    <t>Technical knowledge of latest information: boundary analysis, GPS/GIS, land surveying law, land titles, legal matters, pipeline right of way, real estate law</t>
  </si>
  <si>
    <t>Technical Seminar: Geodesy, Mapping, Field Survey</t>
  </si>
  <si>
    <t>Technical knowledge: geodesy, mapping, field survey issues</t>
  </si>
  <si>
    <t>Technical Seminars</t>
  </si>
  <si>
    <t>Technical knowledge: latest developments in the electrical power industry</t>
  </si>
  <si>
    <t>Technical knowledge: latest process/mechanical related products and services for treatment plant facility design &amp; maintenance</t>
  </si>
  <si>
    <t>Technical Seminars/Hydraulics Issues</t>
  </si>
  <si>
    <t>Technical Serminars/Various Topics</t>
  </si>
  <si>
    <t>Technical knowledge: maintenance of staff DHS certifications, desalination, microfiltration, sustainability, reliability, WTP design</t>
  </si>
  <si>
    <t>Training - Primavera/Project Controls</t>
  </si>
  <si>
    <t>Training for maintenance &amp; development related to Primavera project support/project controls</t>
  </si>
  <si>
    <t>Wetlands Training Institute</t>
  </si>
  <si>
    <t>Technical knowledge: regulatory issues regarding wetlands and yearly updates</t>
  </si>
  <si>
    <t>AEP Conference</t>
  </si>
  <si>
    <t>Technical knowledge: environmental issues related to CEQA, NEPA, ESA and environmental law</t>
  </si>
  <si>
    <t>ASCE International Pipeline Conference</t>
  </si>
  <si>
    <t>Technical knowledge of latest PCCP protection technology, equipment, testing methods, verification, repair</t>
  </si>
  <si>
    <t>ASCE Pipeline &amp; Tunnels  Conferences</t>
  </si>
  <si>
    <t>Technical knowledge: latest information on new technology</t>
  </si>
  <si>
    <t>AWWA Annual Conference &amp; Exposition / Fluoride Standards Committee</t>
  </si>
  <si>
    <t>Technical knowledge: Update information in water treatment technology and related equipment</t>
  </si>
  <si>
    <t>Allen Bradley PLC Seminar</t>
  </si>
  <si>
    <t>Technical knowledge: PLC applications knowledge for in house expertise to ensure quality design, field supports &amp; cost efficiency</t>
  </si>
  <si>
    <t>Technical knowledge: latest information on concrete code</t>
  </si>
  <si>
    <t>American Congress of Surveying and Mapping Conference</t>
  </si>
  <si>
    <t>Conference focuses on national industry standards, applications available in surveying mapping</t>
  </si>
  <si>
    <t>Technical knowledge: latest information on modifications to the existing steel code</t>
  </si>
  <si>
    <t>American Membrane Technology Association Conference (AMTA)</t>
  </si>
  <si>
    <t>Technical knowledge: membrane technologies</t>
  </si>
  <si>
    <t>American Society of Civil Engineers Pipelines Conference</t>
  </si>
  <si>
    <t>Technical knowledge: pipelines technologies</t>
  </si>
  <si>
    <t>American Society of Civil Engineers: Electrical Transmission &amp; Substation Conference</t>
  </si>
  <si>
    <t>Technical knowledge: latest information on electrical transmission and substation technologies</t>
  </si>
  <si>
    <t>American Society of Non-Destructive Testing (ASNT)</t>
  </si>
  <si>
    <t>Technical knowledge and CEU credits required for ASNT Level III recertification</t>
  </si>
  <si>
    <t>Annual California Native Plant Society Conservation Conference</t>
  </si>
  <si>
    <t>Technical knowledge: current statewide trends on restoration efforts &amp; strategies on controlling invasive plants</t>
  </si>
  <si>
    <t>Annual Conference for US Society of Dams</t>
  </si>
  <si>
    <t>Technical knowledge of latest information in dam safety surveilllance</t>
  </si>
  <si>
    <t>Association of State Dam Safety Officials (ASDSO) Conference</t>
  </si>
  <si>
    <t>Improve efficiency and effectiveness of MWD Safety Program and participate in cooperative inter-organizational development of dam safety</t>
  </si>
  <si>
    <t>Bay Delta - Travel  to Provide Preliminary Design Support/Reviews</t>
  </si>
  <si>
    <t>Key Design Staff - Travel to Sacramento to provide preliminary design support/reviews (estimate 8 trips for the year)</t>
  </si>
  <si>
    <t>Bay Delta - Travel to Provide Environmental Support for Preliminary Design Support/Reviews</t>
  </si>
  <si>
    <t>Key Environmental Staff - Travel to Sacramento to provide environmental support for preliminary design support/reviews</t>
  </si>
  <si>
    <t>Bay Delta - Travel to Provide Geodetics and Mapping Support for Preliminary Design Support/Reviews</t>
  </si>
  <si>
    <t>Key Geodetics and Mapping Staff - Travel to Sacramento to provide support for preliminary design support/reviews</t>
  </si>
  <si>
    <t>Bay Delta - Travel to Provide Right of Way Support for Preliminary Design Support/Reviews</t>
  </si>
  <si>
    <t>Key Right of Way Staff - Travel to Sacramento to provide Right of Way support for preliminary design support/reviews</t>
  </si>
  <si>
    <t>Bay Delta-Travel to Oversee Preliminary Design Support/Reviews</t>
  </si>
  <si>
    <t>Lead Engineering Program Manager travel to Sacramento to oversee preliminary design support/reviews &amp; represent MWD for entire program</t>
  </si>
  <si>
    <t>Benchmarking Meetings</t>
  </si>
  <si>
    <t>Provides access to latest technical information related to water industry performance standards</t>
  </si>
  <si>
    <t>Bentley BE Conference</t>
  </si>
  <si>
    <t>Technical knowledge: latest information on industry trends, software advancements and productivity solutions</t>
  </si>
  <si>
    <t>Business Meetings w/State Agencies</t>
  </si>
  <si>
    <t>Meetings w/DWR on operational and reliability issues w/State Water</t>
  </si>
  <si>
    <t>Business Meetings/CRA Programs &amp; CEQA Meetings</t>
  </si>
  <si>
    <t>Technical knowledge: CRA Programs, pending legislation issues related to CEQA &amp; ESA</t>
  </si>
  <si>
    <t>Business Meetings/Northern California/SWP Programs</t>
  </si>
  <si>
    <t>Technical knowledge: water transfers, Bay Delta, and CalFed matters</t>
  </si>
  <si>
    <t>Business Meetings/State/Federal Agencies</t>
  </si>
  <si>
    <t>Technical knowledge: Quagga mussel controls and O&amp;M permitting, environmental clearance</t>
  </si>
  <si>
    <t>CAL/OSHA Health &amp; Safety</t>
  </si>
  <si>
    <t>Technical knowledge: Latest codes and information in health &amp; safety engineering, standards, practices, technical product information</t>
  </si>
  <si>
    <t>CEQA Workshop Series</t>
  </si>
  <si>
    <t>Technical knowledge: CEQA</t>
  </si>
  <si>
    <t>CSU Fresno Geometrics Engineering Conference</t>
  </si>
  <si>
    <t>Technical knowledge of issues related to geodetic surveying, boundary surveying, GPS, Continuous Operating Reference Stations (CORS), CA land title issues</t>
  </si>
  <si>
    <t>Technical knowledge: latest revisions to the California Fire Codes</t>
  </si>
  <si>
    <t>Technical knowledge: hazardous materials storage, handling &amp; disposal requirements</t>
  </si>
  <si>
    <t>California Land Surveyors Association (CLSA) Conference</t>
  </si>
  <si>
    <t>Conference focuses on western regional issues related to surveying and mapping practices.  Knowledge of legal issues affecting survey procedures, policies, boundary and title.</t>
  </si>
  <si>
    <t>California Land Surveyors Association and Nevada Association of Land Surveyors (CLSA/NALS) Joint Conference</t>
  </si>
  <si>
    <t>Knowledge of western regional issues related to surveying and mapping practices, legal issues affecting survey procedures, policies, boundary and title.</t>
  </si>
  <si>
    <t>California Land Surveyors Association, Nevada Association of Land Surveyors, Western Federation of Prof. Surveyors (CLSA/NALS/WFPS) Joint Conference</t>
  </si>
  <si>
    <t>Conference covers legal issues of surveying procedures &amp; policies, right of way, professional development and training</t>
  </si>
  <si>
    <t>California Spatial Reference Center (CSRC)</t>
  </si>
  <si>
    <t>Technical knowledge concerning industry standards, RTN applications available,networking</t>
  </si>
  <si>
    <t>California-Nevada Section Fall AWWA Conference</t>
  </si>
  <si>
    <t>Technical knowledge: state of the art information on current and future water treatment processes that may impact MWD infrastructure, latest equipment and technologies</t>
  </si>
  <si>
    <t>California-Nevada Section Spring  AWWA Conference</t>
  </si>
  <si>
    <t>Chlorine Institute Annual Meeting</t>
  </si>
  <si>
    <t>Technical knowledge:latest information on  improved chlorine safety through design, operations/maintenance practices</t>
  </si>
  <si>
    <t>Technical knowledge: field of earthquake geotechnics and soil dynamics</t>
  </si>
  <si>
    <t>Construction Superconference</t>
  </si>
  <si>
    <t>Technical knowledge: developments in the  specialized area of construction claims &amp; disputes, mitigation of exposure to construction disputes and unsubstantiated construction claims</t>
  </si>
  <si>
    <t>DWR Support</t>
  </si>
  <si>
    <t>Participation on Technical Advisory Committee for DWR planned refurbishment or replacement work</t>
  </si>
  <si>
    <t>Technical knowledge: Desert tortoise surveying techniques</t>
  </si>
  <si>
    <t>Division of Safety of Dams (DSOD) Meetings</t>
  </si>
  <si>
    <t>Technical knowledge of latest information on mandated surveillance requirements, operation certificate conditions and dam fees</t>
  </si>
  <si>
    <t>ESRI International User Conference</t>
  </si>
  <si>
    <t>Technical knowledge of GIS technology, ARCGIS, ARCINFO</t>
  </si>
  <si>
    <t>ETAP Seminar</t>
  </si>
  <si>
    <t>Emergencies/Acts of Vandalism</t>
  </si>
  <si>
    <t>Environmental support for emergencies on matters associated with unforeseen emergencies (i.e. fires, flooding, vandalism)</t>
  </si>
  <si>
    <t>Endangered Series Conference</t>
  </si>
  <si>
    <t>Technical knowledge: latest information on endangered species and environmental trends</t>
  </si>
  <si>
    <t>Fire Protection Agency Seminar</t>
  </si>
  <si>
    <t>Technical knowledge: fire protection and hazardous material information</t>
  </si>
  <si>
    <t>High Definition Surveying (3D Laser Scanning) Users Conference</t>
  </si>
  <si>
    <t>Technical knowledge of issues, procedures, and practices related to 3D laser scan surveying</t>
  </si>
  <si>
    <t>Technical knowledge: current design unit projects in electrical systems reliability and automation control</t>
  </si>
  <si>
    <t>Instrumentation and Measurements for Monitoring Dam Performance</t>
  </si>
  <si>
    <t>MWD participation in development of latest information on instrumentation and measurements for monitoring dam performance</t>
  </si>
  <si>
    <t>International Conference of Building Officials</t>
  </si>
  <si>
    <t>Technical knowledge: latest codes and design information - building codes, structural/seismic design and scour analysis</t>
  </si>
  <si>
    <t>International Ozone Association World Congress</t>
  </si>
  <si>
    <t>Technical knowledge: ozone technology, new technical approaches &amp; concepts in information-sharing with ozone authorities</t>
  </si>
  <si>
    <t>International Ozone Association/International UV Association Joint World Congress</t>
  </si>
  <si>
    <t>Technical knowledge: design development, operations ozone and UV disinfections systems</t>
  </si>
  <si>
    <t>International Right of Way Association-Seminars</t>
  </si>
  <si>
    <t>Technical knowledge of changes in right of way field</t>
  </si>
  <si>
    <t>Local Equipment and Facility Evaluation Trips</t>
  </si>
  <si>
    <t>Evaluation/investigation of equipment and manufacturing facilities for mechanical items used within MWD</t>
  </si>
  <si>
    <t>Mileage Reimbursements</t>
  </si>
  <si>
    <t>Mileage reimbursements</t>
  </si>
  <si>
    <t>Miscellaneous Travel Expenses</t>
  </si>
  <si>
    <t>Miscellaneous travel expenses:  i.e. Metrolink, mileage.</t>
  </si>
  <si>
    <t>Miscellaneous travel related expenses: mileage, parking, meals</t>
  </si>
  <si>
    <t>National Association of Corrosion Engineers Conference</t>
  </si>
  <si>
    <t>Technical knowledge of state of the art corrosion control techniques and equipment</t>
  </si>
  <si>
    <t>Offsite Field Meetings</t>
  </si>
  <si>
    <t>Travel for field inspections, member agency meetings, DWR/SWC</t>
  </si>
  <si>
    <t>Travel for field inspections, member agency meetings, Engineering Technical Brown Bag meetings, Inspection Unit meetings</t>
  </si>
  <si>
    <t>Offsite Meetings</t>
  </si>
  <si>
    <t>Travel for field inspections, member agencies, technical conferences, AWWA, ASCE</t>
  </si>
  <si>
    <t>Pacific Land Seminars</t>
  </si>
  <si>
    <t>Technical knowledge of changes in land surveying industry</t>
  </si>
  <si>
    <t>SWPPP (Storm Water Prevention Protection Plans)</t>
  </si>
  <si>
    <t>Semi Annual MWD Dam Inspections (Desert)</t>
  </si>
  <si>
    <t>Lodging and meals during semi-annual inspections of MWD dams in the desert</t>
  </si>
  <si>
    <t>Society of American Value Engineers</t>
  </si>
  <si>
    <t>Value Engineering  - maintain contacts and update current information</t>
  </si>
  <si>
    <t>Technical knowledge on latest information in value engineering</t>
  </si>
  <si>
    <t>State Water Contractor's Meeting</t>
  </si>
  <si>
    <t>Meetings in Northern California dealing with State Water Contractor issues</t>
  </si>
  <si>
    <t>Steel Structure Painting Council National Conference</t>
  </si>
  <si>
    <t>Technical knowledge of latest application methods, equipment, technologies, regulations, coating issues &amp; regulations. CEU credits for maintenance of NACE Level III Coating Inspector</t>
  </si>
  <si>
    <t>TBD: Various seminars</t>
  </si>
  <si>
    <t>Contract administration training</t>
  </si>
  <si>
    <t>Technical Conferences</t>
  </si>
  <si>
    <t>Technical knowledge: Tunneling, rapid excavation, seismic design, earthquake resistance design, structural, construction technologies</t>
  </si>
  <si>
    <t>Technical knowledge: developing &amp; implementing new technologies, processes &amp; products to enhance water reliability, water supply, water quality</t>
  </si>
  <si>
    <t>Technical knowledge: latest information on various technical aspects of value engineering</t>
  </si>
  <si>
    <t>Technical knowledge: DHS operator certification, Intergrated Area Studies, facility planning, infrastructure reliability</t>
  </si>
  <si>
    <t>Technical knowledge: latest treatment process/mechanical related products/services, electical power industry</t>
  </si>
  <si>
    <t>Technical Seminars/Environmental Issues</t>
  </si>
  <si>
    <t>Technical knowledge: CEQA-Air Quality Modeling, Biological survey techniques, Greenhouse gas emissions</t>
  </si>
  <si>
    <t>Technical Seminars/Hydraulic Issues</t>
  </si>
  <si>
    <t>Technical knowledge: hydraulic related topics, turbulent flow, software improvements to assist with environmental issues</t>
  </si>
  <si>
    <t>Technical Seminars: Corrosion, Cathodic Protection, Instrastructure Protection</t>
  </si>
  <si>
    <t>Technical knowledge of the latest technology, equipment, changes in field of corrosion control, pipeline protection issues</t>
  </si>
  <si>
    <t>Technical Seminars: GPS, Mapping and Boundary Survey Issues</t>
  </si>
  <si>
    <t>Technical knowledge of new technology, hardware, software, instrumentation and legal changes in the field of land surveying</t>
  </si>
  <si>
    <t>Water Environment Federation Annual Technical Conference</t>
  </si>
  <si>
    <t>Techical knowledge: water quality and process design</t>
  </si>
  <si>
    <t>Westerm Urban Water Coalition (WUWC) Meetings</t>
  </si>
  <si>
    <t>Support for MWD with regard to Congressional matters related to the Endangered Species Act</t>
  </si>
  <si>
    <t>Technical knowledge: training on wetlands as related to regulatory requirements</t>
  </si>
  <si>
    <t>Total Engineering Services Group</t>
  </si>
  <si>
    <t xml:space="preserve"> AWA of Ventura County (AWA)</t>
  </si>
  <si>
    <t>Legislative Services related</t>
  </si>
  <si>
    <t>ACWA</t>
  </si>
  <si>
    <t>Memberships for community outreach</t>
  </si>
  <si>
    <t>Association of California Cities - Orange County</t>
  </si>
  <si>
    <t>Association of General Contractors of CA</t>
  </si>
  <si>
    <t>Association of Metropolitan Water Agencies</t>
  </si>
  <si>
    <t>Building Industry Association of Riverside County - Gov't Affairs Program</t>
  </si>
  <si>
    <t>Building Industry Association of San Diego</t>
  </si>
  <si>
    <t>Building Industry Association of Southern California</t>
  </si>
  <si>
    <t>C&amp;R News</t>
  </si>
  <si>
    <t>C&amp;RNews</t>
  </si>
  <si>
    <t>CA Chamber of Commerce</t>
  </si>
  <si>
    <t>CA Farm Water Coalition Ag. Water Mgmt. Council</t>
  </si>
  <si>
    <t>CA Found. on the Environment</t>
  </si>
  <si>
    <t>California Contract Cities Associate Member Program</t>
  </si>
  <si>
    <t>California Institute for Federal Policy Research</t>
  </si>
  <si>
    <t>California Special District Association</t>
  </si>
  <si>
    <t>Clean Tech LA Incubator Leadership Council</t>
  </si>
  <si>
    <t>Coalition for Env. Protection</t>
  </si>
  <si>
    <t>Construction Industry Association on Water Quality</t>
  </si>
  <si>
    <t>Institute of Government Advocates</t>
  </si>
  <si>
    <t>LA Cty. Econ. Dev. Corp.</t>
  </si>
  <si>
    <t>League of California Cities- LA County Division</t>
  </si>
  <si>
    <t>Los Angeles Business Council</t>
  </si>
  <si>
    <t>Los Angeles Chamber of Commerce</t>
  </si>
  <si>
    <t>OCTax</t>
  </si>
  <si>
    <t>Orange County Business Council</t>
  </si>
  <si>
    <t>San Diego Chamber of Commerce</t>
  </si>
  <si>
    <t>San Gabriel Valley Economic Partnership</t>
  </si>
  <si>
    <t>South County Economic Development Council</t>
  </si>
  <si>
    <t>Southern California Contractors Association</t>
  </si>
  <si>
    <t>Southern California Water Committee</t>
  </si>
  <si>
    <t>Subscriptions</t>
  </si>
  <si>
    <t>AMWA ($2,000), Calif. Inst. for Federal Policy ($500),</t>
  </si>
  <si>
    <t>CQ Roll Call---PDF Edition</t>
  </si>
  <si>
    <t>Leadership directories($1,000);</t>
  </si>
  <si>
    <t>Package that includes: Climatewire, Environment &amp; Energy and Greenwire</t>
  </si>
  <si>
    <t>The Hill--Digital Edition</t>
  </si>
  <si>
    <t>New memberships and/or increased dues</t>
  </si>
  <si>
    <t>Unspecified</t>
  </si>
  <si>
    <t>Legislative Services-related--previously budgeted in CPP</t>
  </si>
  <si>
    <t>Subscriptions ordered through EBSCO service</t>
  </si>
  <si>
    <t>Subscriptions:Metro Investment Repor t($400);Calif. Environmental In</t>
  </si>
  <si>
    <t>Urban Water Institute</t>
  </si>
  <si>
    <t>Valley Industry and Commerce Association</t>
  </si>
  <si>
    <t>CommunityPartneringProgram--membershipsforlegislativeandbusiness</t>
  </si>
  <si>
    <t>Various Chambers ($37,475); Orgs. ($20,250) &amp; TBD new and/or increased dues ($25,000)</t>
  </si>
  <si>
    <t>Various-Subscriptions</t>
  </si>
  <si>
    <t>Web design and copy editing materials ($500); subscriptions for Editor</t>
  </si>
  <si>
    <t>Web design and copy editing materials; newspaper subscriptions</t>
  </si>
  <si>
    <t>Water Education Foundation</t>
  </si>
  <si>
    <t>"Presentation Media, Inc. "</t>
  </si>
  <si>
    <t>"Various signs, posters and displays, such as signs for MWDs exhibit b "</t>
  </si>
  <si>
    <t>Business Wire</t>
  </si>
  <si>
    <t>News release and advisory distribution</t>
  </si>
  <si>
    <t>Cision</t>
  </si>
  <si>
    <t>TV and Radio monitoring service</t>
  </si>
  <si>
    <t>Hollygraphics</t>
  </si>
  <si>
    <t>"Graphic design for brochures and other printed mate "</t>
  </si>
  <si>
    <t>Graphic design for brochures and other printed materials</t>
  </si>
  <si>
    <t>Mr. Master</t>
  </si>
  <si>
    <t>"Large quanitities of duplications of CD-Roms, DVDs and videotapes for "</t>
  </si>
  <si>
    <t>Duplication of CD-Roms, DVDs and videotapes</t>
  </si>
  <si>
    <t>Point 360</t>
  </si>
  <si>
    <t>Presentation Media, Inc.</t>
  </si>
  <si>
    <t>Various signs, posters and displays, i.e. exhibits</t>
  </si>
  <si>
    <t>Protek Photo Labs</t>
  </si>
  <si>
    <t>Color Photography printing</t>
  </si>
  <si>
    <t>Color photography printing</t>
  </si>
  <si>
    <t>Studio L</t>
  </si>
  <si>
    <t>"Graphic design for brochures and other printed materials "</t>
  </si>
  <si>
    <t>"Freelance writing services, special needs for publications,</t>
  </si>
  <si>
    <t>Consumer Attitude and Awareness Survey and focus groups</t>
  </si>
  <si>
    <t>Direct Mail to Green Industry.</t>
  </si>
  <si>
    <t>Direct mail to Green Industry</t>
  </si>
  <si>
    <t>Expenses for special events for legislative representatives</t>
  </si>
  <si>
    <t>Freelance writing services, special needs for publications</t>
  </si>
  <si>
    <t>Irrigation system upgrade illustration and photography</t>
  </si>
  <si>
    <t>Irrigation system upgrade illustration and photography.</t>
  </si>
  <si>
    <t>Photography services</t>
  </si>
  <si>
    <t>Production of conservation program display materials</t>
  </si>
  <si>
    <t>Special or unanticipated need for services</t>
  </si>
  <si>
    <t>Special outreach activities</t>
  </si>
  <si>
    <t>Special projects</t>
  </si>
  <si>
    <t>Transcription of video tape for videotape projects</t>
  </si>
  <si>
    <t>Transporting MWD large exhibits for conferences, i.e. CRWUA</t>
  </si>
  <si>
    <t>Transporting of MWD large display for conferences (Colorado River Wate</t>
  </si>
  <si>
    <t>The Mailing House</t>
  </si>
  <si>
    <t>"Distribution, handling and sorting for various mailings, "</t>
  </si>
  <si>
    <t>Translations Unlimited</t>
  </si>
  <si>
    <t>On-call translation services</t>
  </si>
  <si>
    <t>Transperfect Translations</t>
  </si>
  <si>
    <t>Expenses for special events involving Congressional representatives,s</t>
  </si>
  <si>
    <t>Solar Cup ($75,500), promotional items ($10,000), DVL janitorial service ($6,500)</t>
  </si>
  <si>
    <t>Solar Cup 2014 ($58,000), promotional items ($10,000), DVL Janitorial service contract ($6,500).</t>
  </si>
  <si>
    <t>Solar Cup 2014 ($75,500), promotional items ($10,000), DVL janitorial service ($6,500)</t>
  </si>
  <si>
    <t>Attore &amp; Associates</t>
  </si>
  <si>
    <t>Develop strategic message program on Delta solutions</t>
  </si>
  <si>
    <t>SWP solutions and BDCP</t>
  </si>
  <si>
    <t>Bartlett, Bendall &amp; Kadesh</t>
  </si>
  <si>
    <t>Regional water conservation management/BDCP</t>
  </si>
  <si>
    <t>Bartlett, Bendall and Kadesh</t>
  </si>
  <si>
    <t>Regional water resource management</t>
  </si>
  <si>
    <t>Capitol Advocacy</t>
  </si>
  <si>
    <t>Advancing BDCP</t>
  </si>
  <si>
    <t>CapitolAdvocacy,LLC</t>
  </si>
  <si>
    <t>AssistinstatelegislativeeffortsonimplementationoftheCALFEDBa</t>
  </si>
  <si>
    <t>Conservation Strategic Group</t>
  </si>
  <si>
    <t>Delta strategy</t>
  </si>
  <si>
    <t>ConservationStrategicGroup</t>
  </si>
  <si>
    <t>Deltastrategy/legislativepolicycomponentandIntegratedRegionalWa</t>
  </si>
  <si>
    <t>Curt Pringle &amp; Associates</t>
  </si>
  <si>
    <t>Assist in developing support among key businesses and community leader</t>
  </si>
  <si>
    <t>Assist in developing support among key businesses, community leaders and other stakeholders on BDCP</t>
  </si>
  <si>
    <t>Dakota Communications</t>
  </si>
  <si>
    <t>Provide strategic legislative advice on key MWD initiatives</t>
  </si>
  <si>
    <t>Provide strategic legislative advice on key MWD initiatives.</t>
  </si>
  <si>
    <t>Estolano LeSar Perez</t>
  </si>
  <si>
    <t>Strategy development for IRP, infrastructure and Sacramento-San Joaquin Delta</t>
  </si>
  <si>
    <t>Strategy development for awareness of Met's policy initiatives</t>
  </si>
  <si>
    <t>Fraser</t>
  </si>
  <si>
    <t>Advertising firm for next phases of creative design,media placement a</t>
  </si>
  <si>
    <t>Jan Fambro</t>
  </si>
  <si>
    <t>Development of internal and external communications</t>
  </si>
  <si>
    <t>Manatt, Phelps &amp; Phillips</t>
  </si>
  <si>
    <t>Provide strategic advice to the District with respect to water supply,</t>
  </si>
  <si>
    <t>Strategic advice on water supply issues.</t>
  </si>
  <si>
    <t>McGuire Company</t>
  </si>
  <si>
    <t>Develops legislative strategy and represents MWD on authorizing and ap</t>
  </si>
  <si>
    <t>Represents MWD on authorizing &amp; appropriations legislation</t>
  </si>
  <si>
    <t>Mike Roos</t>
  </si>
  <si>
    <t>Develop support among businesses on state and federal regulations</t>
  </si>
  <si>
    <t>MikeRoos</t>
  </si>
  <si>
    <t>Post Modern Creative</t>
  </si>
  <si>
    <t>On-call video production and editing contracts to support Straight fro</t>
  </si>
  <si>
    <t>Richard Katz</t>
  </si>
  <si>
    <t>Advancing Metropolitan's position in Bay/Delta matters</t>
  </si>
  <si>
    <t>RichardKatz</t>
  </si>
  <si>
    <t>Provide advice and develop strategies for advancing Metropolitan's pos</t>
  </si>
  <si>
    <t>Rodriguez Strategies, Inc.</t>
  </si>
  <si>
    <t>Develop and assist Met with communication and outreach efforts to key stakeholder groups.</t>
  </si>
  <si>
    <t>Sloat, Higgins, Jensen</t>
  </si>
  <si>
    <t>Implementation of governance structure for SWP</t>
  </si>
  <si>
    <t>SloatHigginsJensen&amp;Associates</t>
  </si>
  <si>
    <t>Providestrategiclegislativeadviceforlong-termfinancingfortheC</t>
  </si>
  <si>
    <t>Specialized Marketing Services</t>
  </si>
  <si>
    <t>Materials storage and fulfillment (online brochure delivery)</t>
  </si>
  <si>
    <t>SpecializedMarketingServices(SMS)</t>
  </si>
  <si>
    <t>ProvidefulfillmentsystemandservicesinsupportofMetropolitan'se</t>
  </si>
  <si>
    <t>Sspecialized Marketing Services</t>
  </si>
  <si>
    <t>Materials storage and fulfillment for education materials</t>
  </si>
  <si>
    <t>Advertising firm for next phases of creative design, media placement</t>
  </si>
  <si>
    <t>Curriculum development for school programs</t>
  </si>
  <si>
    <t>Curriculum development for school programs.</t>
  </si>
  <si>
    <t>Solar Cup 2014</t>
  </si>
  <si>
    <t>Solar Cup 2015</t>
  </si>
  <si>
    <t>Solar Cup 2016</t>
  </si>
  <si>
    <t>Video production and editing</t>
  </si>
  <si>
    <t>Web design and programming</t>
  </si>
  <si>
    <t>Troutman,Sanders Public Affairs Group</t>
  </si>
  <si>
    <t>Environmental and levee stability in the Sacto/San Joaquin Delta and SWP issues.</t>
  </si>
  <si>
    <t>Valleywide</t>
  </si>
  <si>
    <t>DVL Docent Contract</t>
  </si>
  <si>
    <t>DVL Docent contract</t>
  </si>
  <si>
    <t>Repair of office equipment</t>
  </si>
  <si>
    <t>Repairs/maintenance for office equipment as needed</t>
  </si>
  <si>
    <t>Management &amp; professional training</t>
  </si>
  <si>
    <t>Management &amp; technical training for staff</t>
  </si>
  <si>
    <t>Management &amp; tecnhical training for staff</t>
  </si>
  <si>
    <t>Registration fees for water-related meetings ($1,000); staff training for professional development ($10,000)</t>
  </si>
  <si>
    <t>Registration fees for water-related meetings ($1,000); staff training for professional development (10,000)</t>
  </si>
  <si>
    <t>Registration fees for water-related meetings; staff training for professional development.</t>
  </si>
  <si>
    <t>Attendance at seminars/training</t>
  </si>
  <si>
    <t>Attendanceatseminarsandclasses;participationinleadershipprogra</t>
  </si>
  <si>
    <t>Management and professional training</t>
  </si>
  <si>
    <t>Management professional training to complement inhouse training</t>
  </si>
  <si>
    <t>Media relations</t>
  </si>
  <si>
    <t>Management professional training to complement inhouse training.</t>
  </si>
  <si>
    <t>Staff travel for Board &amp; Committee meetings and special events</t>
  </si>
  <si>
    <t>Staff travel for Board &amp; Committee meetings and special events.</t>
  </si>
  <si>
    <t>Buses for DVL field trip program, docent field experiences and Solar Cup program</t>
  </si>
  <si>
    <t>Buses for DVL field trip program, docent field experiences, Solar Cup 2014 and water q</t>
  </si>
  <si>
    <t>Community Leader Breakfast Briefings (6 @ $5K)</t>
  </si>
  <si>
    <t>Community Leader Breakfast Briefings (8 CLBs @ $5K, possible 9th)</t>
  </si>
  <si>
    <t>Community leader breakfast briefings</t>
  </si>
  <si>
    <t>Legislative inspection trips ($135,000); travel related to participation in legislative activities in Sacramento and Washington ($20,000)</t>
  </si>
  <si>
    <t>One-day So.Calif.bus trips ($25,000);travel related to participation in legislative activities ($17,000)</t>
  </si>
  <si>
    <t>Public Affairs outreach, press checks, web seminars and press events ($8,000) and media trips ($27,000)</t>
  </si>
  <si>
    <t>Travel associated with Community Partnering Program presentations.</t>
  </si>
  <si>
    <t>Travel associated with Community Partnering presentations</t>
  </si>
  <si>
    <t>Travel associated with shutdown activities and special events.</t>
  </si>
  <si>
    <t>Travel for CPP, education and conservation activities</t>
  </si>
  <si>
    <t>Travel for CPP, education and conservation activities.</t>
  </si>
  <si>
    <t>Travel for media events</t>
  </si>
  <si>
    <t>Travel for training, press events and media trips</t>
  </si>
  <si>
    <t>Travel related to legislative activities, Board meetings and special events.</t>
  </si>
  <si>
    <t>Travel related to legislative activities, Board meetings, special events and legislative trips.</t>
  </si>
  <si>
    <t>Travel related to legislative activities, attendance at Board meetings for staff</t>
  </si>
  <si>
    <t>Travel related to legislative activities; attendance at Board meetings for staff</t>
  </si>
  <si>
    <t>Total External Affairs</t>
  </si>
  <si>
    <t>MWD-Colorado River Authority of California</t>
  </si>
  <si>
    <t>Municipal Waqter Quality Investigations (MWQI)</t>
  </si>
  <si>
    <t>Membership to have this firm in conjunction w/5 other SWP contractors monitor water quality in Delta.</t>
  </si>
  <si>
    <t>Municipal Water Quality Investigations (MWQI)</t>
  </si>
  <si>
    <t>SWC - Annual Bay/Delta Fund  (SWC)</t>
  </si>
  <si>
    <t>MWD benefits from participation in the SWC by forming effective coalitions to address important issues: completion of the South Delta Improvement Program EIR/EIS required for increase of permit capacity at Banks Pumping Plant, the development of a long-term SWP energy portfolio, new EIR for the Monterey Settlement &amp; the Lake Oroville power facilities FERC license application.</t>
  </si>
  <si>
    <t>SWPCA - DHCCP Audit</t>
  </si>
  <si>
    <t>Fund audit activities on the design and construction activities related to BDCP</t>
  </si>
  <si>
    <t>Six Agengy</t>
  </si>
  <si>
    <t>State Water Contractors</t>
  </si>
  <si>
    <t>State Water Contractors-Energy Fund</t>
  </si>
  <si>
    <t>State Water Project Contractors Authority (SWPCA) - Admin</t>
  </si>
  <si>
    <t>The SWPCA provides contract services to DWR to help with immediate and long-term project management, operational and maintenance needs.</t>
  </si>
  <si>
    <t>State and Federal Water Contractor Authority (SFWCA) Speical Project Committee (SWPCA-DSPC)</t>
  </si>
  <si>
    <t>Contribution by DSPC to SFCWA on MWD behalf</t>
  </si>
  <si>
    <t>To assist in the deployment of over 2,000 computers</t>
  </si>
  <si>
    <t>EGIA</t>
  </si>
  <si>
    <t>Admin/marketing of residential conservation programs</t>
  </si>
  <si>
    <t>Honeywell</t>
  </si>
  <si>
    <t>Admin/marketing of CII program</t>
  </si>
  <si>
    <t>Peak International</t>
  </si>
  <si>
    <t>Provide inspection verification services for various water conservation programs</t>
  </si>
  <si>
    <t>Total General District Requirements</t>
  </si>
  <si>
    <t>Calif Water &amp; Envir Modeling Forum</t>
  </si>
  <si>
    <t>Annual Membership</t>
  </si>
  <si>
    <t>State of Calif</t>
  </si>
  <si>
    <t>Sacramento - Equipment</t>
  </si>
  <si>
    <t>Additional specialized needs for CEQA/NEPA support</t>
  </si>
  <si>
    <t>Bay Delta related issues</t>
  </si>
  <si>
    <t>American Fishery Society fees</t>
  </si>
  <si>
    <t>Asilomar conf registration fees</t>
  </si>
  <si>
    <t>CALFED science conference fees</t>
  </si>
  <si>
    <t>CALNEVA - Local Fishery Society fees</t>
  </si>
  <si>
    <t>CW&amp;E Modeling Forum/AGU workshop fees (Wang)</t>
  </si>
  <si>
    <t>Management Training (Arakawa/Neudeck)</t>
  </si>
  <si>
    <t>B. Burman - Bay-Delta/So Calif Travel</t>
  </si>
  <si>
    <t>C. Wang - Bay-Delta travel</t>
  </si>
  <si>
    <t>Federal Agency Coordination</t>
  </si>
  <si>
    <t>L. Simonek - Bay-Delta/CR Issues travel</t>
  </si>
  <si>
    <t>M. Wheeler - Bay-Delta travel</t>
  </si>
  <si>
    <t>R. Neudeck - Bay-Delta/Other travel</t>
  </si>
  <si>
    <t>R. Ryan - Bay-Delta travel</t>
  </si>
  <si>
    <t>S. Arakawa - SWC/DWR/Bay-Delta/Other travel</t>
  </si>
  <si>
    <t>Sacramento Staff - Local Conference travel</t>
  </si>
  <si>
    <t>Union Station Staff - local travel</t>
  </si>
  <si>
    <t>BOD Attendance at Conferences as well as monthly meeting expenses and</t>
  </si>
  <si>
    <t>Travel by Executives to:Sacramento,Washington,D.C.,Arizona,Nevada</t>
  </si>
  <si>
    <t>Total General Manager's Office</t>
  </si>
  <si>
    <t>BoardSource</t>
  </si>
  <si>
    <t>Membership for Irwin</t>
  </si>
  <si>
    <t>CFP</t>
  </si>
  <si>
    <t>CFP Certification</t>
  </si>
  <si>
    <t>CRC</t>
  </si>
  <si>
    <t>Certified Retirement Specialist Certification</t>
  </si>
  <si>
    <t>HR People &amp; Strategy</t>
  </si>
  <si>
    <t>HR.com</t>
  </si>
  <si>
    <t>IMS</t>
  </si>
  <si>
    <t>Membership fees</t>
  </si>
  <si>
    <t>IMS/ Misc</t>
  </si>
  <si>
    <t>SHRM, ASTD, PIHRA, I/O Psych, IMS, LCW memberships</t>
  </si>
  <si>
    <t>IPMA, PTC, PIHRA</t>
  </si>
  <si>
    <t>Staffing/HR Memberships</t>
  </si>
  <si>
    <t>LCW</t>
  </si>
  <si>
    <t>Misc</t>
  </si>
  <si>
    <t>"PARMA, PRIMA"</t>
  </si>
  <si>
    <t>SoCal Labor Relations Council, Cal Public Ees Labor Relations Association, Professionals in HR Assoc, Calif Assoc of Equal Rights Professionals, and Assoc of Workplace Investigators</t>
  </si>
  <si>
    <t>Misc.</t>
  </si>
  <si>
    <t>SoCal Labor Relations Council, Cal Public Ees Labor Relations Association, PHRA</t>
  </si>
  <si>
    <t>Morning Star</t>
  </si>
  <si>
    <t>Morning Star Subscription</t>
  </si>
  <si>
    <t>Subscription to updates</t>
  </si>
  <si>
    <t>NAQDA</t>
  </si>
  <si>
    <t>Deferred Comp Membership</t>
  </si>
  <si>
    <t>Deferred comp Membership</t>
  </si>
  <si>
    <t>PHIRA, CAERP, and AAAA</t>
  </si>
  <si>
    <t>EEO</t>
  </si>
  <si>
    <t>PIHRA</t>
  </si>
  <si>
    <t>HR Membership</t>
  </si>
  <si>
    <t>PIHRA, NAQDA,CFP and CRC</t>
  </si>
  <si>
    <t>Memberships for staff</t>
  </si>
  <si>
    <t>Public Agency Risk Managers Association</t>
  </si>
  <si>
    <t>PARMA membership fees</t>
  </si>
  <si>
    <t>SHRM</t>
  </si>
  <si>
    <t>SHRM Memberships</t>
  </si>
  <si>
    <t>SHRM, HR.com, and Institute for Corporate Productivity</t>
  </si>
  <si>
    <t>SIOP</t>
  </si>
  <si>
    <t>HRIS</t>
  </si>
  <si>
    <t>SHRM, ASTD, PIHRA, APA and ODN</t>
  </si>
  <si>
    <t>WRIPAC</t>
  </si>
  <si>
    <t>For various individuals to be members of WRIPAC</t>
  </si>
  <si>
    <t>World at Work</t>
  </si>
  <si>
    <t>Two SHRM and World at Work Memberships</t>
  </si>
  <si>
    <t>World at Work Membership</t>
  </si>
  <si>
    <t>Conexis</t>
  </si>
  <si>
    <t>Third Party Administrator for FSA Plans</t>
  </si>
  <si>
    <t>Third Party Administrator for FSA plans</t>
  </si>
  <si>
    <t>HodesIQ</t>
  </si>
  <si>
    <t>HodesIQ for MyJobs system maintenance</t>
  </si>
  <si>
    <t>Pre-Employ</t>
  </si>
  <si>
    <t>Background checks for new employees</t>
  </si>
  <si>
    <t>Promote Sales</t>
  </si>
  <si>
    <t>Conexis Administrative Fees, OC Tanner/BofA, service award gifts/lapel pins, cyrstal, and visa gift cards</t>
  </si>
  <si>
    <t>12 month subscription of unlimited job postings</t>
  </si>
  <si>
    <t>Perf Mgmt, Succession Software Use (SaaS). Ongoing yearly charges for use of software solutions to support perf mgmt and succession</t>
  </si>
  <si>
    <t>Performance mgmt rollout and management forum</t>
  </si>
  <si>
    <t>Prepare HR metrics and non-professional services</t>
  </si>
  <si>
    <t>Mgmt development and assessments</t>
  </si>
  <si>
    <t>Service Awards Program:  OC Tanner gifts, plaques, BofA Gift Cards, pins, etc.</t>
  </si>
  <si>
    <t>Baromedical</t>
  </si>
  <si>
    <t>Diver Exam</t>
  </si>
  <si>
    <t>Driver physicals</t>
  </si>
  <si>
    <t>Cal EAP</t>
  </si>
  <si>
    <t>Employee Assist Program</t>
  </si>
  <si>
    <t>Dr. Kevin Klopfenstein</t>
  </si>
  <si>
    <t>Pre-Employment Exams</t>
  </si>
  <si>
    <t>Dr. Klopfenstein</t>
  </si>
  <si>
    <t>Pre-employment exams</t>
  </si>
  <si>
    <t>Dr. Randall</t>
  </si>
  <si>
    <t>Medical consultation services and pre-employment exams</t>
  </si>
  <si>
    <t>Farley Consulting Services, Am Tech, Inc., Driver Alliant Risk Services, Carl Warren &amp; Co.</t>
  </si>
  <si>
    <t>Actuary, Third Party Claims Administrator, Insurance Broker, Claims Auditor</t>
  </si>
  <si>
    <t>Glendale Adventist</t>
  </si>
  <si>
    <t>MedVan Services including hearing conservation program</t>
  </si>
  <si>
    <t>JT2</t>
  </si>
  <si>
    <t>Worker's Compensation claim administration</t>
  </si>
  <si>
    <t>National Safety Compliance</t>
  </si>
  <si>
    <t>DOT drug &amp; alcohol testing/consulting</t>
  </si>
  <si>
    <t>Employee Medical Van Services</t>
  </si>
  <si>
    <t>OD, Coaching, Training, and Planning</t>
  </si>
  <si>
    <t>Consulting Services</t>
  </si>
  <si>
    <t>OrgCharts Plus</t>
  </si>
  <si>
    <t>Upgrade of org.charts.plus includes current license fees</t>
  </si>
  <si>
    <t>Parkview Outpatient</t>
  </si>
  <si>
    <t>Premier Valley Health</t>
  </si>
  <si>
    <t>Background checks and recruitment search firms</t>
  </si>
  <si>
    <t>Class comp consulting dollars.  A portion of these dollars may also be used for HRIS enhancements</t>
  </si>
  <si>
    <t>Dept Head Eval support, voices 2012 data analysis, process improvement/GE workout support, Mgmt Forum speakers</t>
  </si>
  <si>
    <t>HR Organization Assessment</t>
  </si>
  <si>
    <t>Leadership Development/Succession Planning</t>
  </si>
  <si>
    <t>Leave training for managers</t>
  </si>
  <si>
    <t>Management Forum</t>
  </si>
  <si>
    <t>Perf Mgmt System</t>
  </si>
  <si>
    <t>Workers Compensation third party administration services</t>
  </si>
  <si>
    <t>outside professional services to prepare non-discrimination plans for FY2013/2014</t>
  </si>
  <si>
    <t>Technomedia</t>
  </si>
  <si>
    <t>Applicant tracking and recruitment system</t>
  </si>
  <si>
    <t>Unknown</t>
  </si>
  <si>
    <t>To create an on-line training on Leave laws for managers</t>
  </si>
  <si>
    <t>To create an updated new hire orientation for new employees</t>
  </si>
  <si>
    <t>Coaching, training, QuickClips and other related OD&amp;T related services</t>
  </si>
  <si>
    <t>Consulting services for potential projects including Class/Comp, Training, HRIS or Recruitment</t>
  </si>
  <si>
    <t>Employee Assistance Program contract</t>
  </si>
  <si>
    <t>Insurance Broker, Claims Auditor, Third Party Claims Administrator and Actuary</t>
  </si>
  <si>
    <t>Outside professional services to prepare non-discrimination plans and mandatory on-line sexual harassment and discriminatory training courses</t>
  </si>
  <si>
    <t>White Memorial OCC Med Center</t>
  </si>
  <si>
    <t>District-wide Drug Testing/Consulting Services</t>
  </si>
  <si>
    <t>White Memorial OCC Medical Center</t>
  </si>
  <si>
    <t>FredPryor</t>
  </si>
  <si>
    <t>District wide training</t>
  </si>
  <si>
    <t>COBRA, Leave Administration, Health Care Reform, New Horizon Computer Classes, and Team Building</t>
  </si>
  <si>
    <t>Computer, District Wide etc</t>
  </si>
  <si>
    <t>New Horizon &amp; others</t>
  </si>
  <si>
    <t>PeopleSoft Oracle</t>
  </si>
  <si>
    <t>Training for staff to support 2013 upgrade</t>
  </si>
  <si>
    <t>SCPLRC and Liebert Cassidy Whitmore Consortiam</t>
  </si>
  <si>
    <t>Annual Labor Conference and local traiining on labor relations issues.</t>
  </si>
  <si>
    <t>Skillsoft</t>
  </si>
  <si>
    <t>Compensation Courses</t>
  </si>
  <si>
    <t>Professional development training</t>
  </si>
  <si>
    <t>Training and local workshops for Irwin to support succession, leadership and HR Projects</t>
  </si>
  <si>
    <t>Worker's Comp training</t>
  </si>
  <si>
    <t>rker's Comp training</t>
  </si>
  <si>
    <t>Attend SCERT, LAILG, and PIHRA meetings</t>
  </si>
  <si>
    <t>Attend annual conferences (ERTSC, LAILG, PIRHA, LCW, SCPLRC) and local traiining on labor relations issues and EEO laws and regulations..</t>
  </si>
  <si>
    <t>For staff training and development</t>
  </si>
  <si>
    <t>Oracle training, CalPELRA, Leibert Cassidy, OHUG</t>
  </si>
  <si>
    <t>Oralce Training, CalPELRA, Leibert Cassidy, OHUG</t>
  </si>
  <si>
    <t>Training and seminars for EEOC compliance and recruitment best practices</t>
  </si>
  <si>
    <t>Training and seminars for staff on EEOC compliance and best practices for recruitment</t>
  </si>
  <si>
    <t>Training for staff development</t>
  </si>
  <si>
    <t>Workers Comp</t>
  </si>
  <si>
    <t>Workers Comp training</t>
  </si>
  <si>
    <t>Workshops, outreach, recruitment techniques</t>
  </si>
  <si>
    <t>Staff Development Training</t>
  </si>
  <si>
    <t>American Express</t>
  </si>
  <si>
    <t>Law Conference; Center for Collaborative Solutions w/in CA; and possibly Federal Mediation Conciliation Training Conf (sometimes out of state).</t>
  </si>
  <si>
    <t>Amex</t>
  </si>
  <si>
    <t>OHUG, CalPELRA or Liebert Cassidy conference</t>
  </si>
  <si>
    <t>Hotel and Airfare</t>
  </si>
  <si>
    <t>Mileage reimbursement for local travel to meetings, hotel accommodations when attending conferences, parking reimbursement.</t>
  </si>
  <si>
    <t>Training to various district locations to deliver training and coordinate mentoring and internship programs and new employee orienation.</t>
  </si>
  <si>
    <t>Travel throughout District to support Open Enrollment, retirement seminars, CalPERS</t>
  </si>
  <si>
    <t>NELI &amp; NILG</t>
  </si>
  <si>
    <t>Travel to NILG Conference, NELI Public Sector Employment Law Conference and NELI Affirmative Action Briefing in San Francisco</t>
  </si>
  <si>
    <t>Travel expenses for Feedy and Irwin</t>
  </si>
  <si>
    <t>TER</t>
  </si>
  <si>
    <t>Class Studies, Courses</t>
  </si>
  <si>
    <t>Travel throughout District, Conferences and Seminars</t>
  </si>
  <si>
    <t>Travel Expenses</t>
  </si>
  <si>
    <t>Costs relatred to travel for conferences pertaining to employment law, labor relations, and EEO</t>
  </si>
  <si>
    <t>For OHUG, CalPELRA, and site visits</t>
  </si>
  <si>
    <t>For travel to sites or training</t>
  </si>
  <si>
    <t>For traveling to sites or training</t>
  </si>
  <si>
    <t>Mileage and meal reimbursement throughout the District and/or local meetings</t>
  </si>
  <si>
    <t>To travel to sites or to training</t>
  </si>
  <si>
    <t>To travel to sites or training</t>
  </si>
  <si>
    <t>Travel for OHUG, CalPELRA and site visits</t>
  </si>
  <si>
    <t>Travel to various sites for recruitment</t>
  </si>
  <si>
    <t>Worker's Comp</t>
  </si>
  <si>
    <t>Travel throughout the District or training</t>
  </si>
  <si>
    <t>Total Human Resources</t>
  </si>
  <si>
    <t>ECOA</t>
  </si>
  <si>
    <t>Investigator</t>
  </si>
  <si>
    <t>The Network</t>
  </si>
  <si>
    <t>ECOA Conf</t>
  </si>
  <si>
    <t>Total Office of Ethics</t>
  </si>
  <si>
    <t>American Institute of Certified Public Accountants (AICPA)</t>
  </si>
  <si>
    <t>Annual dues for membership in the American Institute of Certified Public Accountants</t>
  </si>
  <si>
    <t>Association of Certified Fraud Examiner</t>
  </si>
  <si>
    <t>Annual dues for membership to Association of Certified Fraud Examiner.</t>
  </si>
  <si>
    <t>Bank Administration Institute</t>
  </si>
  <si>
    <t>Annual due for membership to Bank Administration Institute.</t>
  </si>
  <si>
    <t>California Society of Certified Public Accountants</t>
  </si>
  <si>
    <t>Annual dues for membership in the California Society of Certified Public Accountants.</t>
  </si>
  <si>
    <t>Department of Consumer Affairs - California Board of Accountancy</t>
  </si>
  <si>
    <t>Certified Public Accountant license renewal for Principal Auditors.</t>
  </si>
  <si>
    <t>Information Systems Audit and Control Association</t>
  </si>
  <si>
    <t>Annual dues for membership to Information Systems Audit and Control Association.</t>
  </si>
  <si>
    <t>Michigan Department of Labor &amp; Economic Growth</t>
  </si>
  <si>
    <t>Certified Public Accountant license renewal for Principal Auditor.</t>
  </si>
  <si>
    <t>The Institute of Internal Auditors</t>
  </si>
  <si>
    <t>Annual dues for membership in the Institute of Internal Auditors.</t>
  </si>
  <si>
    <t>Wall Street Joornal</t>
  </si>
  <si>
    <t>Total Office of the General Auditor</t>
  </si>
  <si>
    <t>Potential legal costs due to Bay-Delta litigation and water rates litigation.</t>
  </si>
  <si>
    <t>Total Office of the General Counsel</t>
  </si>
  <si>
    <t>Appraisal Institute</t>
  </si>
  <si>
    <t>MAI License (Paul Norlen)</t>
  </si>
  <si>
    <t>Appraisal Institute/P. Norlen</t>
  </si>
  <si>
    <t>MAI License</t>
  </si>
  <si>
    <t>California Department of Real Estate</t>
  </si>
  <si>
    <t>Brokers License (Dan Clewley)</t>
  </si>
  <si>
    <t>Brokers License (Jeff Wynn)</t>
  </si>
  <si>
    <t>Brokers License (Lizeth Martinez)</t>
  </si>
  <si>
    <t>Brokers License (ShermanHom)</t>
  </si>
  <si>
    <t>Brokers License/Jeff Wynn</t>
  </si>
  <si>
    <t>Brokers License/Lizeth Martinez</t>
  </si>
  <si>
    <t>California Department of Real Estate/D. Clewley</t>
  </si>
  <si>
    <t>Brokers License</t>
  </si>
  <si>
    <t>California Notary Commission</t>
  </si>
  <si>
    <t>Notary License (Dora Williamson)</t>
  </si>
  <si>
    <t>Notary License (Lizeth Martinez)</t>
  </si>
  <si>
    <t>California Notary Commission/D. Williamson</t>
  </si>
  <si>
    <t>Notary License</t>
  </si>
  <si>
    <t>CaliforniaDepartmentofRealEstate</t>
  </si>
  <si>
    <t>BrokersLicense/ShermanHom</t>
  </si>
  <si>
    <t>Corelogic (Real Quest &amp; Metroscan)</t>
  </si>
  <si>
    <t>Real estate data service providing property and market research info (incl property ownership, assessor parcel maps, real estate transaction histories, neighborhood data)</t>
  </si>
  <si>
    <t>Real estate data service that provides property and market research info (including property ownership, assessor parcel maps, real estate transaction histories, neighborhood data)</t>
  </si>
  <si>
    <t>Costar Realty Information Inc.</t>
  </si>
  <si>
    <t>On-line real estate service providing real property sales information for acquisition, appraisal, and cost studies</t>
  </si>
  <si>
    <t>On-line real estate service that provide real property sales information crutial for acquisition, appraisal, and cost studies</t>
  </si>
  <si>
    <t>East Valley (Redlands) Association of Realtors</t>
  </si>
  <si>
    <t>Multiple Listing Service</t>
  </si>
  <si>
    <t>Intellius.com</t>
  </si>
  <si>
    <t>Real estate data service providing property ownership information</t>
  </si>
  <si>
    <t>Membership in professional Real Estate Association  (Barbara Boucher)</t>
  </si>
  <si>
    <t>Membership in professional Real Estate Association  (Lizeth Martinez)</t>
  </si>
  <si>
    <t>Membership in professional Real Estate Association  (Patty Fowler)</t>
  </si>
  <si>
    <t>Membership in professional Real Estate Association  (RE Rep III)</t>
  </si>
  <si>
    <t>Membership in professional Real Estate Association  (Russell Shane)</t>
  </si>
  <si>
    <t>Membership in professional Real Estate Association, SRWA  (Sherman Hom)</t>
  </si>
  <si>
    <t>Membership in professional Real Estate Association, SRWA (Angela Wright)</t>
  </si>
  <si>
    <t>Membership in professional Real Estate Association, SRWA (Jenny Li)</t>
  </si>
  <si>
    <t>Membership in professional Real Estate Association, SRWA (Paul Norlen)</t>
  </si>
  <si>
    <t>Membership in professional Real Estate Association/Lizeth Martinez</t>
  </si>
  <si>
    <t>Membership in professional Real Estate Association/RE Rep</t>
  </si>
  <si>
    <t>International Right of Way Association/P. Fowler</t>
  </si>
  <si>
    <t>Membership in professional Real Estate Association/Patricia Fowler</t>
  </si>
  <si>
    <t>International Right of Way Association/P. Norlen</t>
  </si>
  <si>
    <t>Membership in professional Real Estate Association/Paul Norlen</t>
  </si>
  <si>
    <t>InternationalRight-of-WayAssociation</t>
  </si>
  <si>
    <t>MembershipinprofessionalRealEstateAssociation(SRWA)/ShermanHom</t>
  </si>
  <si>
    <t>MembershipinprofessionalRealEstateAssociation/AngelaAldridgePro</t>
  </si>
  <si>
    <t>MembershipinprofessionalRealEstateAssociation/BarbaraBoucherPro</t>
  </si>
  <si>
    <t>MembershipinprofessionalRealEstateAssociation/Real Estate Rep</t>
  </si>
  <si>
    <t>MembershipinprofessionalRealEstateAssociation/RussellShaneProf.</t>
  </si>
  <si>
    <t>LA County Bar Real Property Section</t>
  </si>
  <si>
    <t>Annual membership dues (John Clairday)</t>
  </si>
  <si>
    <t>LoopNet Inc.</t>
  </si>
  <si>
    <t>Commercial Listing Service</t>
  </si>
  <si>
    <t>Marina Recreation Association</t>
  </si>
  <si>
    <t>Associate Marine Operator membership</t>
  </si>
  <si>
    <t>Marshall &amp; Swift Publishing Co.</t>
  </si>
  <si>
    <t>Marshall Valuation Service publication used for appraisal and land evaulation activities, and Residential Cost Handbook used to support appraisal and land evaluation activities</t>
  </si>
  <si>
    <t>Marshall Valuation Service publication used for appraisal and land evaulation activities; Residential Cost Handbook used to support appraisal and land evaluation activities</t>
  </si>
  <si>
    <t>Office of the Real Estate Appraiser</t>
  </si>
  <si>
    <t>Appraisal License (Paul Norlen)</t>
  </si>
  <si>
    <t>Appraisal License (Russell Shane)</t>
  </si>
  <si>
    <t>Appraisal License (Sherman Hom)</t>
  </si>
  <si>
    <t>Office of the Real Estate Appraiser/P. Norlen</t>
  </si>
  <si>
    <t>Appraisal License</t>
  </si>
  <si>
    <t>OfficeofRealEstateAppraiser</t>
  </si>
  <si>
    <t>AppraisalLicense/RussellShane</t>
  </si>
  <si>
    <t>AppraisalLicense/ShermanHom</t>
  </si>
  <si>
    <t>RedlandsAssociationofRealtors/LoopNet Inc.</t>
  </si>
  <si>
    <t>MultipleListingService/Commercial Listing Service</t>
  </si>
  <si>
    <t>State Bar of California</t>
  </si>
  <si>
    <t>Annual dues for active membership (John Clairday)</t>
  </si>
  <si>
    <t>The State Bar of California</t>
  </si>
  <si>
    <t>Annual dues for active membership</t>
  </si>
  <si>
    <t>Urban Land Institute</t>
  </si>
  <si>
    <t>Annual dues for Public Sector Associate level membership</t>
  </si>
  <si>
    <t>Mariposa Horticultural</t>
  </si>
  <si>
    <t>Site maintenance for DVL recreation area and Searl Parkway</t>
  </si>
  <si>
    <t>Reserve Management Committee</t>
  </si>
  <si>
    <t>Management of the Southwestern Riverside County Multi-Species Reserve</t>
  </si>
  <si>
    <t>Maintenance and surplus property activities (i.e. Diamond Valley Lake, Eagle Valley, etc.)</t>
  </si>
  <si>
    <t>Xerox</t>
  </si>
  <si>
    <t>Xerox Workcentre 7232 Multifunction copier maintenance</t>
  </si>
  <si>
    <t>Cal Poly Student Intern Program</t>
  </si>
  <si>
    <t>Student Interm needed to support the Bay Delta and other Capital Projects</t>
  </si>
  <si>
    <t>California Dept. of Fish and Game</t>
  </si>
  <si>
    <t>DVL fisheries management</t>
  </si>
  <si>
    <t>California State Parks</t>
  </si>
  <si>
    <t>Law enforcement services at DVL marina</t>
  </si>
  <si>
    <t>County of Riverside</t>
  </si>
  <si>
    <t>DVL-to-Lake Skinner Trail study</t>
  </si>
  <si>
    <t>Facility Wizard Software</t>
  </si>
  <si>
    <t>Property management database</t>
  </si>
  <si>
    <t>Revenue Experts</t>
  </si>
  <si>
    <t>Citation collection services</t>
  </si>
  <si>
    <t>Real estate services for surplus property and leasing</t>
  </si>
  <si>
    <t>TBD (Project Right-of-Way Support consultant)</t>
  </si>
  <si>
    <t>VariousOn-CallTechnicalConsultants-Projectright-of-way(appraisa</t>
  </si>
  <si>
    <t>On-call technical consultants providing right of way, appraisal and acquisition services</t>
  </si>
  <si>
    <t>Wizard Software Solutions</t>
  </si>
  <si>
    <t>Additional acquisition module for property management database</t>
  </si>
  <si>
    <t>Incidental repairs for property management activites</t>
  </si>
  <si>
    <t>Repairs related to marina and recreation areas</t>
  </si>
  <si>
    <t>Mandatory License Renewal Training for L. Martinez</t>
  </si>
  <si>
    <t>Mandatory License Renewal Training for S. Hom, R. Shane</t>
  </si>
  <si>
    <t>Environmental Systems Research Institute</t>
  </si>
  <si>
    <t>GIS Program training for E. Young</t>
  </si>
  <si>
    <t>Latest laws pertaining to real estate and property mgmt for J. Wynn</t>
  </si>
  <si>
    <t>RE Principals, Economic Aspects, and RE Law Training for RE Rep and L. Martinez</t>
  </si>
  <si>
    <t>RE Principles, Economic Aspects, and RE Law training for RE Rep, S. Hom, A. Wright, and B. Boucher</t>
  </si>
  <si>
    <t>Staff</t>
  </si>
  <si>
    <t>California Notary Public Communication, International Right of Way Association, Appraisal Institute</t>
  </si>
  <si>
    <t>Real estate development courses (Shaffer)</t>
  </si>
  <si>
    <t>Workforce development</t>
  </si>
  <si>
    <t>Training, conferences, seminars for license renewals, real property matters, and employee development</t>
  </si>
  <si>
    <t>Various (including IRWA, Appraisal Institute, CCIM, etc)</t>
  </si>
  <si>
    <t>Training, conferences, seminars, and continuing education for mandatory license renewals, updates on real estate and property management laws, other real property matters, and employee development</t>
  </si>
  <si>
    <t>Mileage for recreation staff for travel to field facilities</t>
  </si>
  <si>
    <t>Travel and meals for real property training, conferences, seminars, and site visits</t>
  </si>
  <si>
    <t>Travel and meals for training, conferences, seminars</t>
  </si>
  <si>
    <t>Travel for Bay Delta Fix Program</t>
  </si>
  <si>
    <t>Travel for Bay-Delta Program</t>
  </si>
  <si>
    <t>Travel to field sites, conferences and seminars</t>
  </si>
  <si>
    <t>Travel, meals, and lodging for IRWA Conferences/Seminars</t>
  </si>
  <si>
    <t>Travel, meals, and lodging for training and trips to manage MWD owned site visits</t>
  </si>
  <si>
    <t>Travel, meals, and lodging for training and trips to manage MWD owned/leased site visits</t>
  </si>
  <si>
    <t>Total Real Property Development and Management</t>
  </si>
  <si>
    <t>Alliance For Water Use Efficiency</t>
  </si>
  <si>
    <t>AWE is an advocate for water efficient products and programs, and provides information and assistance on water conservation efforts.</t>
  </si>
  <si>
    <t>Alliance for Water Use Efficiency</t>
  </si>
  <si>
    <t>AWE is an advocate for water efficient products and programs, and provides information and assistance on water conservation efforts</t>
  </si>
  <si>
    <t>American Society of Agricultural Engineers</t>
  </si>
  <si>
    <t>Supports future agricultural conservation programs; keeps MWD staff abreast of emerging technologies/standards</t>
  </si>
  <si>
    <t>American Society of Agricultural Engineers (ASAE)</t>
  </si>
  <si>
    <t>An educational/scientific organization dedicated to the advancement of engineering applicable to agricultural, food, and biological systems. It comprises 9,000 members in over 100 countries and fulfills its missions of facilitating the exchange of technical information and promoting the science and art of engineering in agricultural, food, and biological systems.</t>
  </si>
  <si>
    <t>Blythe Chamber of Commerce</t>
  </si>
  <si>
    <t>Enhance local community relationship for Palo Verde Valley Land Fallowing Program</t>
  </si>
  <si>
    <t>Enhance local community relationship for Palo Verde Valley Land Fallowing program</t>
  </si>
  <si>
    <t>Strengthening community relationship for the Palos Verde Valley Land Fallowing Program</t>
  </si>
  <si>
    <t>CA Dept of Consumer Affairs</t>
  </si>
  <si>
    <t>P.E. License Renewals</t>
  </si>
  <si>
    <t>Cal Desal</t>
  </si>
  <si>
    <t>Assist MWD members by establishing a relationship and offering communications and cooperation between members and their respective agencies and companies</t>
  </si>
  <si>
    <t>California Irrigation Institute</t>
  </si>
  <si>
    <t>The primary purpose of the Institute is to host an annual conference on California water issues; water use efficiency, water quality and surface and ground water management</t>
  </si>
  <si>
    <t>California Landscape Contractors Assn.</t>
  </si>
  <si>
    <t>Collaboration with landscape contractors to implement strategic focus of Long Term Conservation Plan</t>
  </si>
  <si>
    <t>California Landscape Contractors Assoication</t>
  </si>
  <si>
    <t>California Turfgrass and Landscape Foundation</t>
  </si>
  <si>
    <t>To inform with  research projects conducted by the Foundation</t>
  </si>
  <si>
    <t>California Urban Water Agencies (CUWA)</t>
  </si>
  <si>
    <t>CUWA focuses on the need for a reliable, high-quality water supply for the state's current/future urban water needs.  The assessment is needed to support key, on-going technical projects associated with the Bay-Delta Program implementation.  CUWA conducts technical projects of key interest to MWD that address drinking water quality, water use efficiency, ecosystem restoration issues and enables MWD to leverage its investment in Bay-Delta related technical projects.</t>
  </si>
  <si>
    <t>California Urban Water Conservation Council</t>
  </si>
  <si>
    <t>Promote and advocate statewide water conservation efforts including best management practices and hosting education workshops for water agencies on conservation issues.</t>
  </si>
  <si>
    <t>California Urban Water Conservation Council (CUWCC)</t>
  </si>
  <si>
    <t>Met is a signatory to the Council's MOU, voluntarily committing to a good faith effort to implement a prescribed set of urban water conservation "Best Management Practices." An organization of principally urban water agencies/public interest groups that guide water conservation expectations/practices. Council is vital to implementing cost-effective water conservation in MWD's service area.</t>
  </si>
  <si>
    <t>CaliforniaUrbanWaterAgencies</t>
  </si>
  <si>
    <t>CUWA conducts technical projects of key interest to MWD that address drinking water quality, water use efficiency, ecosystem restoration issues and enables MWD to leverage its investment in Bay-Delta related technical projects.</t>
  </si>
  <si>
    <t>Dept of Consumer Affairs</t>
  </si>
  <si>
    <t>P. E. License renewals</t>
  </si>
  <si>
    <t>P. E. Licenses</t>
  </si>
  <si>
    <t>P.E. Licenses</t>
  </si>
  <si>
    <t>Dept. of Consumer Affairs</t>
  </si>
  <si>
    <t>P. E. Licenses - Carlos DeLeon, Mark Graham, Andy Hui</t>
  </si>
  <si>
    <t>P.E. Licenses - Ken Kules, Fadi Kamand, Jim Martin, JanMatusak, Harry Ruzgerian, John Scott</t>
  </si>
  <si>
    <t>Groundwater Resources Association</t>
  </si>
  <si>
    <t>Promote professional development of scientists, engineers and others involved int he assessment, development, quality and management of the state's groundwater resources</t>
  </si>
  <si>
    <t>Promote professional development of scientists, engineers, and others involved in the assessment, development, quality, and management of the state's groundwater resources.</t>
  </si>
  <si>
    <t>Irrigation Association</t>
  </si>
  <si>
    <t>Partnerships with irrigation manufacturers to advance new landscape technology and develop standard testing protocols to evaluate weather based irrigation controllers.</t>
  </si>
  <si>
    <t>Irrigation Association (IA)</t>
  </si>
  <si>
    <t>Comprised of essentially all key entities/individuals in urban/agricultural irrigation throughout the nation. A key goal is the promotion of improved water use efficiency.</t>
  </si>
  <si>
    <t>North American Weather Modification Council</t>
  </si>
  <si>
    <t>Consult with industry experts to generate additional snow</t>
  </si>
  <si>
    <t>In furtherance of the Colorado River Augmentation Strategy, consult with industry experts to generate additional snow</t>
  </si>
  <si>
    <t>So Cal Water Utilities Assoc.</t>
  </si>
  <si>
    <t>Establishing a relationship/fostering communications/cooperation between members and their respective agencies/companies.</t>
  </si>
  <si>
    <t>Promote awareness and association and to keep members up to date and informed on a variety of topics appropriate to the water industry.</t>
  </si>
  <si>
    <t>Southern Ca Water Committee Stormwater Taskforce</t>
  </si>
  <si>
    <t>The Southern California Water Committee Stormwater Task Force brings together interests from water supply, stormwater management/flood control, groundwater management, environmental, business, and others to develop foundational actions for increasing water supply from stormwater capture.  This assists with implementation of Metropolitan's IRP.</t>
  </si>
  <si>
    <t>Southern California Salinity Coalition</t>
  </si>
  <si>
    <t>Met benefits from the participation in the coalition through the coordination of salinity related activities and through increasing awareness of salinity problems facing Southern California.</t>
  </si>
  <si>
    <t>Southern California Salinity Coalition (SCSC)</t>
  </si>
  <si>
    <t>Non-profit organization composed of 12 member agencies including MWD to provide means of coordinating efforts to address the critical need to remove salt from water supplies/preserve water resources in Calif; address salt issues: provide inspiration/ leadership to solving issues, including funding; educate its members re the effects of proposed/existing regulations/ legislation; provide a forum for the exchange of ideas/advice/comments at Federal/State/local levels regarding legislation/regulations/rulings/other actions/ proposals; provide advice/comments in proceedings before courts/administrative bodies through briefs/memoranda as a friend of the court or agency re salinity mgmt.</t>
  </si>
  <si>
    <t>UCLA Business Forecast</t>
  </si>
  <si>
    <t>2 Yearly Subscription</t>
  </si>
  <si>
    <t>UCLAAndersonForecast</t>
  </si>
  <si>
    <t>Yearly Subscription</t>
  </si>
  <si>
    <t>WateReuse Assn of California</t>
  </si>
  <si>
    <t>To promote and advocate statewide water recycling efforts to advance use of recycled water</t>
  </si>
  <si>
    <t>WateReuse Association of California (WRA)</t>
  </si>
  <si>
    <t>Additional Needs to WateReuse Assoc of CA</t>
  </si>
  <si>
    <t>Non-profit statewide association solely committed to promoting water recycling. Mission: advance the beneficial/efficient use of water resources through education/ sound science/technology using reclamation/recycling/reuse/ desalination for the benefit of our members/the public/environment. Supports water projects that increase high-quality water supplies/improve reliability/protect public health/ safeguard the environment. Assists members in implementing projects that solve water supply challenges faced by local communities.</t>
  </si>
  <si>
    <t>WateReuse Foundation</t>
  </si>
  <si>
    <t>Educational, nonprofit public benefit corporation that serves as a centralized organization for the water and wastewater community to advance the science of water reuse, etc.</t>
  </si>
  <si>
    <t>The WateReuse Foundation is an educational, nonprofit public benefit corporation that serves as a centralized organization for the water and wastewater community to advance the science of water reuse, recycling, reclamation, and desalination. The Foundation's research covers a broad spectrum of issues, including chemical contaminants, microbiological agents, treatment technologies, salinity management, public perception, economics, and marketing.</t>
  </si>
  <si>
    <t>WaterSmart Innovations</t>
  </si>
  <si>
    <t>The Conference supports a wide range of professional sessions and workshops - along with an extensive exhibition of water-saving technologies and programs from around the world</t>
  </si>
  <si>
    <t>WaterSmart Innovations Conference</t>
  </si>
  <si>
    <t>Western Urban Water Coalition (WUWC)</t>
  </si>
  <si>
    <t>Consists of the largest urban water utilities in the West, serving in 7 states; participation allows MWD to identify and develop positions of joint interests to water agencies in the energy/water</t>
  </si>
  <si>
    <t>WUWC members develop joint recommendations, strategies, and advocacy on western water issues.  Participation allows MWD to identify and develop positions of joint interests to water agencies in the western states in the areas of energy and water, ESA, drought management, water transfers regulations, and federal grants for research and development of new technologies.</t>
  </si>
  <si>
    <t>A&amp;N Technical Services, Inc.</t>
  </si>
  <si>
    <t>Study of water savings of nozzles and installation verification.</t>
  </si>
  <si>
    <t>Weather-based irrigation controller study</t>
  </si>
  <si>
    <t>CIT Fresno</t>
  </si>
  <si>
    <t>Develop criteria for nozzles to be eligible for SoCal Water$mart rebate program</t>
  </si>
  <si>
    <t>Develop criteria for nozzles to be eligible for SoCal WaterSmart rebate program</t>
  </si>
  <si>
    <t>Camp Dresser, McKee, DCSE, Flow Science, MWH Americas</t>
  </si>
  <si>
    <t>Assist in analyzing and evaluating MWD's distribution system</t>
  </si>
  <si>
    <t>EPA Watersmart</t>
  </si>
  <si>
    <t>Soil Moisture Sensors: Study to develop criteria for soil moisture sensors</t>
  </si>
  <si>
    <t>ESIR</t>
  </si>
  <si>
    <t>PVID GIS database development and management to improve management and monitoring of fallowed fields (chargeback)</t>
  </si>
  <si>
    <t>ESRI</t>
  </si>
  <si>
    <t>PVID GIS database development and management to improve management and monitoring of fallowed fields</t>
  </si>
  <si>
    <t>Eric Hansen</t>
  </si>
  <si>
    <t>Feasibility of multi-year transfers/mitigation strategy/Giant Garter Snake</t>
  </si>
  <si>
    <t>Flow Science</t>
  </si>
  <si>
    <t>State Water Project Aqueduct Modeling Support</t>
  </si>
  <si>
    <t>State Water Project Aqueduct Modeling support</t>
  </si>
  <si>
    <t>Geoeyntec</t>
  </si>
  <si>
    <t>Identify large landscape areas, large landscapes using recycled water and landscape areas which have received incentives for conservation devices</t>
  </si>
  <si>
    <t>Geosyntec</t>
  </si>
  <si>
    <t>GIS mapping: Identify current recycled water users and areas that receive conservation incentives to determine saturation</t>
  </si>
  <si>
    <t>RFC Inc.</t>
  </si>
  <si>
    <t>Provide training in rate structure analysis and evaluation to support Metropolitan local project incentives and development.</t>
  </si>
  <si>
    <t>Richardson &amp; Co.</t>
  </si>
  <si>
    <t>Contigency for special projects and requests providing technical assistance and research of protested items, Reserve Reduction computation and Water System Revenue Bond surcharge verification</t>
  </si>
  <si>
    <t>Perris Reservoir Litigation preparation involving quantification of the State's equity in the State Water Project</t>
  </si>
  <si>
    <t>$50,000 spread over FY 2013/14 and FY 2014/15 ($25,000 each FY)  for updating IRPSIM source code.</t>
  </si>
  <si>
    <t>$50,000 spread over FY 2013/14 and FY 2014/15 ($25,000 per FY) for updating IRPSIM source code.</t>
  </si>
  <si>
    <t>Audit of IID program management based on information gained from annual record checking</t>
  </si>
  <si>
    <t>CALSIM II State Water Project Supply Modeling to incorporate new operating criteria, facilities</t>
  </si>
  <si>
    <t>CALSIM State Water Project Supply Modeling to incorporate new operating criteria, facilities, etc.</t>
  </si>
  <si>
    <t>Colorado River Water Use Study Investigations</t>
  </si>
  <si>
    <t>Colorado River water use study investigations (reflects maping and monitoring fallow fields in the Palo Verde Irrigation District)</t>
  </si>
  <si>
    <t>Colorado River water use study investigations (reflects mapping and monitoring fallow fields in the Palo Verde Irrigation District)</t>
  </si>
  <si>
    <t>Comprehensive study to evaluate the water savings of toilets commercial customers</t>
  </si>
  <si>
    <t>Comprehensive study to evaluate the water savings of toilets for commercial customers</t>
  </si>
  <si>
    <t>Comprehensive study to evaluate the water savings of urinals for commercial customers</t>
  </si>
  <si>
    <t>Conduct pilot studies to evaluate and measure water savings achieve with new water efficiency technologies as opportunities are identified.</t>
  </si>
  <si>
    <t>Conduct pilot studies to evaluate and measure water savings achieved with new water efficiency technologies as opportunities are identified</t>
  </si>
  <si>
    <t>Conduct studies to establish and verify actual life time water savings for various devices.</t>
  </si>
  <si>
    <t>Conjunctive use programs; new sources for basin replenishment</t>
  </si>
  <si>
    <t>Consultant to provide value engineering and financial analysis for the joint West Basin Integration Study / Master Plan.  Consultant will evaluate cost-estimates and performance adequacy of the project components for the West Basin Ocean Water Desalination Project.  The consultant will also evaluate co-ownership arrangements, project delivery options, risk exposure, and financial plans as needed.</t>
  </si>
  <si>
    <t>Drip Irrigation</t>
  </si>
  <si>
    <t>End use (Moulton Nigal) demand forecasting model development (training and presentation).  Intended to retain consultant to train staff on the model and to determine the utility of the model.</t>
  </si>
  <si>
    <t>End use (Moulton Nigal) demand forecasting model development.</t>
  </si>
  <si>
    <t>Flow Sensors</t>
  </si>
  <si>
    <t>IRP Implementation and Update</t>
  </si>
  <si>
    <t>LRP Audits</t>
  </si>
  <si>
    <t>Leverage partnership opportunities</t>
  </si>
  <si>
    <t>Literature search on current satellite plant technology, costs and feasibiity</t>
  </si>
  <si>
    <t>Partnerships with agencies/academia on water savings related studies</t>
  </si>
  <si>
    <t>Pressure regulation/data logging: study to complete water savings analysis</t>
  </si>
  <si>
    <t>Provide engineering studies including feasibility reports, cost estimates, and peer review of staff analysis</t>
  </si>
  <si>
    <t>Provide financial audit of LRP agreements.</t>
  </si>
  <si>
    <t>Provide market research and evaluation of water use efficiency devices with sectors of water use</t>
  </si>
  <si>
    <t>QSA consulting services</t>
  </si>
  <si>
    <t>Recycled water on-site retrofits: Evaluate the impacts on recycled water use as a result of the on-site retrofit pilot program</t>
  </si>
  <si>
    <t>Regional Reliability and Sustainability Project</t>
  </si>
  <si>
    <t>Retail demand modeling for 2015 forecast for use in IRP and Urban Water Management Plan.</t>
  </si>
  <si>
    <t>Retail demand modeling for 2015 forecast for use in the IRP and UWMP.</t>
  </si>
  <si>
    <t>Studies to support multi-year transfer / mitigation strategy</t>
  </si>
  <si>
    <t>Study to determine landscaping attitudes and awareness about Long Term Conservation Plan  strategic focus.  The goal of the work is to be able to document shifts towards water efficient practices.</t>
  </si>
  <si>
    <t>Study to estimate current gallons per capita day normalized for weather and the economy.</t>
  </si>
  <si>
    <t>Study to evaluate auto shut-off valve applications in an agricultural setting</t>
  </si>
  <si>
    <t>Technical studies for new resources</t>
  </si>
  <si>
    <t>To complete the core audit of the annual State Water Project charges</t>
  </si>
  <si>
    <t>To complete the core auidt of the annual State Water Project charges</t>
  </si>
  <si>
    <t>Update Metropolitan's retail municipal and industrial water demand foreasting model.  The proposed budget item is to purchase water use models and the associated data, develop tools to process SCAG and SANDAG data</t>
  </si>
  <si>
    <t>Update soci-economic database of PVID program; would inhibit better evaluation of the economic conditions and effects of the PVID/MWD Fallowing program</t>
  </si>
  <si>
    <t>Updating and maintaining the Brattle demand model.</t>
  </si>
  <si>
    <t>Water Use Efficiency metrics to develop tracking models to determine the levels of efficiency achieved.</t>
  </si>
  <si>
    <t>Water savings of auto shut-off valves for agricultural  use</t>
  </si>
  <si>
    <t>Water savings of toilets</t>
  </si>
  <si>
    <t>Water savings of urinals</t>
  </si>
  <si>
    <t>Water use efficiency metrics to develop tracking models to determine the levels of efficiency achieved.</t>
  </si>
  <si>
    <t>Turfgrass Foundation</t>
  </si>
  <si>
    <t>Additives for landscapes to lower watering demands</t>
  </si>
  <si>
    <t>Irrigation requirements for salinity management</t>
  </si>
  <si>
    <t>Research on development of a more water efficient turf</t>
  </si>
  <si>
    <t>Subsurface versus surface irrigation for establishment of turf.</t>
  </si>
  <si>
    <t>Economic, econometric modeling, financial and technical analysis and reporting; data collection for retail demand update and conservation savings estimates.</t>
  </si>
  <si>
    <t>Economic/statistical estimation of water demand, economic value of water resources and management programs</t>
  </si>
  <si>
    <t>Water Systems Optimization</t>
  </si>
  <si>
    <t>BMP 1.2 component analysis for developing a system for evaluating water loss</t>
  </si>
  <si>
    <t>901306 - SWP, Develop &amp; Manage</t>
  </si>
  <si>
    <t>AWWA Conference</t>
  </si>
  <si>
    <t>State Water Project Training and seminars /UC Berkley Courses</t>
  </si>
  <si>
    <t>901307 - CRA Develop &amp; Manage</t>
  </si>
  <si>
    <t>American Society of Agricultural Engineers - Fadi Kamand. Roles at the conference: Participate as chair of Irrigation Water Supply and Conveyance Committee, Member of Irrigation Group</t>
  </si>
  <si>
    <t>California Cooperative Snow Survey Workshop</t>
  </si>
  <si>
    <t>Colorado River Water Users Association - One staff employee to be named. Roles at the conference: Attend conference and meetings on Colorado River related topics</t>
  </si>
  <si>
    <t>Colorado River related, Water Education Foundation Tour</t>
  </si>
  <si>
    <t>GIS database training to improve staff's technical skill in GIS database support for critical programs such as data management and monitoring of the PVID fallowing program</t>
  </si>
  <si>
    <t>Tamarisk Research conference</t>
  </si>
  <si>
    <t>Weather Modication semi-annual technical seminar</t>
  </si>
  <si>
    <t>AGWA Groundwater Conference</t>
  </si>
  <si>
    <t>Desalination &amp; Other</t>
  </si>
  <si>
    <t>Desallination and other various training</t>
  </si>
  <si>
    <t>Distribution System Planning</t>
  </si>
  <si>
    <t>Training in distribution system planning, analysis and modeling</t>
  </si>
  <si>
    <t>General technical training</t>
  </si>
  <si>
    <t>Groundwater Resources Association Workshops (2)</t>
  </si>
  <si>
    <t>Groundwater training</t>
  </si>
  <si>
    <t>Management Training</t>
  </si>
  <si>
    <t>RAU Employee</t>
  </si>
  <si>
    <t>Climate Change related conference fees</t>
  </si>
  <si>
    <t>Staff development</t>
  </si>
  <si>
    <t>Riverware Advanced Training</t>
  </si>
  <si>
    <t>Riverware advanced class for CRA modeling</t>
  </si>
  <si>
    <t>Software and Technical Training</t>
  </si>
  <si>
    <t>Software and technical training</t>
  </si>
  <si>
    <t>State Water Project</t>
  </si>
  <si>
    <t>State Water Project Issues</t>
  </si>
  <si>
    <t>ASCME/ANSI conference</t>
  </si>
  <si>
    <t>AWWA Training</t>
  </si>
  <si>
    <t>AWWA Training: workshops, seminars that present recycled water, groundwater, seawater desalination treatment technologies and applications</t>
  </si>
  <si>
    <t>AWWA/IA Conference</t>
  </si>
  <si>
    <t>Agreement administration</t>
  </si>
  <si>
    <t>CA Cooperative Snow Survey Workshop</t>
  </si>
  <si>
    <t>Colorado River Project related training</t>
  </si>
  <si>
    <t>Colorado River Water Users Association and training on Colorado River related topics</t>
  </si>
  <si>
    <t>GIS database training to improve staff's technical skill in GIS database support for critical programs such as data managament and monitoring of the PVID fallowing program</t>
  </si>
  <si>
    <t>GIS database training to improve staff's technical skill in GIS database support for critical programs such as data management and monitoring of the PVID Fallowing program</t>
  </si>
  <si>
    <t>General training</t>
  </si>
  <si>
    <t>IA Annual Convention</t>
  </si>
  <si>
    <t>Local WateReuse Conference for staff</t>
  </si>
  <si>
    <t>Management training</t>
  </si>
  <si>
    <t>National WateReuse Conference for staff</t>
  </si>
  <si>
    <t>Resource development</t>
  </si>
  <si>
    <t>Riverware training</t>
  </si>
  <si>
    <t>SWP related training and seminars</t>
  </si>
  <si>
    <t>Specialty conferences (Industrial, IPR, etc.)</t>
  </si>
  <si>
    <t>Tamarisk Research Conference</t>
  </si>
  <si>
    <t>Water Education Foundation Tour</t>
  </si>
  <si>
    <t>WaterSmart Innovations Registration</t>
  </si>
  <si>
    <t>Weather modification semi-annual technical seminar</t>
  </si>
  <si>
    <t>AWWA Training (4@ $150) for workshops/seminars that present recycled water, groundwater, seawater desalination treatment technologies and applications.</t>
  </si>
  <si>
    <t>AWWA/IA Conference for RSU staff (3 @ $500)</t>
  </si>
  <si>
    <t>IA Annual Convention - registration fee</t>
  </si>
  <si>
    <t>Star 12 Training or equivalent Subscription fee (16 @ $250) for professional development courses (e.g. computer training, business writing, project management, etc.)</t>
  </si>
  <si>
    <t>Training and Seminars</t>
  </si>
  <si>
    <t>WateReuse Conference for RSU staff (2 registration fees)</t>
  </si>
  <si>
    <t>Water Smart Innovations registration fee (2@ $400)</t>
  </si>
  <si>
    <t>901303 - Conservation, Develop &amp; Manage Total</t>
  </si>
  <si>
    <t>901306 - SWP, Develop &amp; Manage Total</t>
  </si>
  <si>
    <t>901307 - CRA Develop &amp; Manage Total</t>
  </si>
  <si>
    <t>901311 - Local Resources</t>
  </si>
  <si>
    <t>Brackbill</t>
  </si>
  <si>
    <t>Sacramento re Projects and Study Activities</t>
  </si>
  <si>
    <t>CII</t>
  </si>
  <si>
    <t>ASCME/ANSI standards meeting</t>
  </si>
  <si>
    <t>CUWCC PAC Involvement</t>
  </si>
  <si>
    <t>California Building Standards Commission (6@$350)</t>
  </si>
  <si>
    <t>Landscape Conferences</t>
  </si>
  <si>
    <t>Local Chapter of WateReuse in LA &amp; SD</t>
  </si>
  <si>
    <t>WateReuse Conference</t>
  </si>
  <si>
    <t>CRA</t>
  </si>
  <si>
    <t>CRA Develop &amp; Manage</t>
  </si>
  <si>
    <t>4 trips @ $825</t>
  </si>
  <si>
    <t>Grace Chan</t>
  </si>
  <si>
    <t>Planning and legislative support</t>
  </si>
  <si>
    <t>Grace Chan/Kathy Kunsyz</t>
  </si>
  <si>
    <t>Local Travel for IRWMP's and MA Coordination</t>
  </si>
  <si>
    <t>Groundwater Storage</t>
  </si>
  <si>
    <t>11 trips @ $100</t>
  </si>
  <si>
    <t>Kathy Kunysz</t>
  </si>
  <si>
    <t>Groundwater Program</t>
  </si>
  <si>
    <t>North of Delta travel</t>
  </si>
  <si>
    <t>Landscape</t>
  </si>
  <si>
    <t>Water Smart Innovations Conference (3 @350)</t>
  </si>
  <si>
    <t>Local Projects</t>
  </si>
  <si>
    <t>10 trips @ $100</t>
  </si>
  <si>
    <t>Local Resources</t>
  </si>
  <si>
    <t>LRP Contract Admin &amp; Conference Mtgs</t>
  </si>
  <si>
    <t>Meetings on codes and standards and market transformation</t>
  </si>
  <si>
    <t>Regional Supply Unit Field Trips</t>
  </si>
  <si>
    <t>Sacramento Trips</t>
  </si>
  <si>
    <t>Travel for off-site staff training</t>
  </si>
  <si>
    <t>IRP, WSDM, Member Agency Support</t>
  </si>
  <si>
    <t>State-wide planning issues and legislative support</t>
  </si>
  <si>
    <t>Residental</t>
  </si>
  <si>
    <t>Regional Program contract compliance/contract management (2@$200)</t>
  </si>
  <si>
    <t>Residential</t>
  </si>
  <si>
    <t>SWP</t>
  </si>
  <si>
    <t>SWP, Develop &amp; Manage</t>
  </si>
  <si>
    <t>10 trips @ $400, plus 1 overnight trip @ $150. Needed to assist DWR in Water Quality Modeling and Forecasting</t>
  </si>
  <si>
    <t>18 trips @ $400, 2 overnight trips @ $150. Needed to assist DWR in Water Quality Modeling and Forecasting</t>
  </si>
  <si>
    <t>6 trip @ $475</t>
  </si>
  <si>
    <t>Seawater Desalination</t>
  </si>
  <si>
    <t>10 Sacramento trips plus 2 out of state trips to attend out of state meetings and conferences</t>
  </si>
  <si>
    <t>10 in-state trips plus 4 out of state trips to attend meetings and conferences related to desalination and salinity control</t>
  </si>
  <si>
    <t>Steve Hirsch</t>
  </si>
  <si>
    <t>Water Transfer Program</t>
  </si>
  <si>
    <t>Annual Meeting/Research/WateReuse Conference (local and national)</t>
  </si>
  <si>
    <t>Attend binational meetings on cooperative water projects with Mexico</t>
  </si>
  <si>
    <t>California Energy Commission</t>
  </si>
  <si>
    <t>California Public Utilties Commission</t>
  </si>
  <si>
    <t>Department of Water Resources</t>
  </si>
  <si>
    <t>El Centro, CA and Blythe, CA re IID and PVID Program (MY)</t>
  </si>
  <si>
    <t>IID-MWD Water Conservation Program: Attend PCC Meeting (HR)</t>
  </si>
  <si>
    <t>LRP Contract Administration and Conservation Meetings</t>
  </si>
  <si>
    <t>Landscape Conference</t>
  </si>
  <si>
    <t>Local Chapter of WateReuse in LA and SD</t>
  </si>
  <si>
    <t>Meeting with USBR for program accounting</t>
  </si>
  <si>
    <t>Member Agency Meetings In-Region</t>
  </si>
  <si>
    <t>NorCal/Sac for CUWCC</t>
  </si>
  <si>
    <t>PVID related issues</t>
  </si>
  <si>
    <t>Regional Program Contract Compliance/Contract Management</t>
  </si>
  <si>
    <t>Sac/Out of State for State/Fed Leg/Reg Support</t>
  </si>
  <si>
    <t>Sacramento re Land Subsidence in San Joaquin Valley Water Storage Programs (JB)</t>
  </si>
  <si>
    <t>Sacramento re Water Transfers and Exchanges (JB)</t>
  </si>
  <si>
    <t>Sacramento regarding WateReuse Legislation Committee</t>
  </si>
  <si>
    <t>San Diego: Attend annual GIS Conference</t>
  </si>
  <si>
    <t>San Diego: Attend annual GIS conference</t>
  </si>
  <si>
    <t>Team Staff Field Trips</t>
  </si>
  <si>
    <t>USBR, Boulder City</t>
  </si>
  <si>
    <t>Water Smart Innovations Conference</t>
  </si>
  <si>
    <t>MA meetings In-Region; PVID/IID/CRA related issues</t>
  </si>
  <si>
    <t>PVID/IID/CRA related issues</t>
  </si>
  <si>
    <t>Recycled Water</t>
  </si>
  <si>
    <t>SWC Committee &amp; Board Meetings, Water Purchases, Monterey Litigation, Hyatt Cost Allocation, SWC Water Ops meetings</t>
  </si>
  <si>
    <t>SWC Committee &amp; Board Mtgs, Water Purchases, Monterey Litigation, Hyatt Cost Allocation</t>
  </si>
  <si>
    <t>Travel North of Delta</t>
  </si>
  <si>
    <t>Water Transfer related</t>
  </si>
  <si>
    <t>Watersmart Innovations Conference; NorCal/Sac for CUWCC</t>
  </si>
  <si>
    <t>Total Water Resource Management</t>
  </si>
  <si>
    <t xml:space="preserve">  California Department of Health</t>
  </si>
  <si>
    <t>(3) Professional Engineer (PE) renewals (Paraiso, Wong, Perez)</t>
  </si>
  <si>
    <t>3 Employees @ $150 each</t>
  </si>
  <si>
    <t>01010-EasternRegionUnit</t>
  </si>
  <si>
    <t>Proposed: $100 - Treatment/Distribution certificate renewal.</t>
  </si>
  <si>
    <t>Proposed: $100 - certificate renewal.</t>
  </si>
  <si>
    <t>01013-DesertRegionUnit-Team</t>
  </si>
  <si>
    <t>Budget toProposed:Water treatment and distribution certificates.</t>
  </si>
  <si>
    <t>Water treatment and distribution certificates (Stoner/Crittendon)</t>
  </si>
  <si>
    <t>Water treatment and distribution certificates (Stoner/Crittendon).</t>
  </si>
  <si>
    <t>01031-East Region Coating Team</t>
  </si>
  <si>
    <t>Proposed:  certificate renewals (treatment &amp; distribution).</t>
  </si>
  <si>
    <t>01171</t>
  </si>
  <si>
    <t>5 Commercial Drivers License renewals</t>
  </si>
  <si>
    <t>01208-Business Support Team</t>
  </si>
  <si>
    <t>Budget to Projected/Proposed: Increase due to renewal for Qualified Applicators License (QAC)</t>
  </si>
  <si>
    <t>01209-OrangeCountyTeam</t>
  </si>
  <si>
    <t>01211 - RiversideTeam</t>
  </si>
  <si>
    <t>Budget to Proposed:  Increase based on timing of certificate renewals.</t>
  </si>
  <si>
    <t>Certificate renewals (treatment &amp; distribution).</t>
  </si>
  <si>
    <t>01212-LakeSkinnerTeam</t>
  </si>
  <si>
    <t>Proposed: Certificate renewals (treatment &amp; distribution).</t>
  </si>
  <si>
    <t>01213-DVLTeam</t>
  </si>
  <si>
    <t>01222 - Business Support Team</t>
  </si>
  <si>
    <t>Budget to Proposed: Water treatment and distribution certificates.</t>
  </si>
  <si>
    <t>Water treatment and distribution certificates (Nafsey)</t>
  </si>
  <si>
    <t>01227-ControlSystemsTeam,Desert</t>
  </si>
  <si>
    <t>Budget to Proposed:To maintain current certification level.Water Treatment</t>
  </si>
  <si>
    <t>01228-Gene&amp;IntakeTeam</t>
  </si>
  <si>
    <t>Budget to Proposed: Water Certs</t>
  </si>
  <si>
    <t>01229-IronTeam</t>
  </si>
  <si>
    <t>Budget to Proposed: Water treatment and distribution certificates.To</t>
  </si>
  <si>
    <t>01231-FacilityServicesTeam</t>
  </si>
  <si>
    <t>Budget to Proposed: Food handlers certificates.</t>
  </si>
  <si>
    <t>Food handlers certificates (20@22)</t>
  </si>
  <si>
    <t>01286-EagleTeam</t>
  </si>
  <si>
    <t>01287-HindsTeam</t>
  </si>
  <si>
    <t>Budget to Proposed Water treatment and distribution certificates.</t>
  </si>
  <si>
    <t>01290</t>
  </si>
  <si>
    <t>ABPA</t>
  </si>
  <si>
    <t>Backflow association membership</t>
  </si>
  <si>
    <t>ASCE</t>
  </si>
  <si>
    <t>AWWA-AmericanWaterWorksAssociation</t>
  </si>
  <si>
    <t>AWWAisaninternationalorganizationdealingwithprocurement,treatm</t>
  </si>
  <si>
    <t>AWWA/CDPH</t>
  </si>
  <si>
    <t>Water Treatment Certificate Renewals for plant lab team</t>
  </si>
  <si>
    <t>Americaln Board of Industrial Hygiene</t>
  </si>
  <si>
    <t>Certificatio for industrial hygienist (Jacobs/Perez)</t>
  </si>
  <si>
    <t>American Board of Industrial Hygiene</t>
  </si>
  <si>
    <t>Cerfication for industrial hygienist (Jacobs/Perez)</t>
  </si>
  <si>
    <t>Certification for industrial hygienist (Jacobs/Perez)</t>
  </si>
  <si>
    <t>Certification for industrial hygienist (Jacobs/Perez).</t>
  </si>
  <si>
    <t>American Geophysical Union (AGU) Publishers</t>
  </si>
  <si>
    <t>Subscription renewal: Water Resources Research Journal</t>
  </si>
  <si>
    <t>American Groundwater Association</t>
  </si>
  <si>
    <t>Metropolitan annual affiliate membership</t>
  </si>
  <si>
    <t>American Grounwater Assoc.</t>
  </si>
  <si>
    <t>American Industrial Hygiene Association</t>
  </si>
  <si>
    <t>Provides training, guidance, and information related to industrial hygiene.</t>
  </si>
  <si>
    <t>Provides training, juidance, and information related to industrial hygiene.</t>
  </si>
  <si>
    <t>American Public Power Association</t>
  </si>
  <si>
    <t>Support and assistance in evaluating proposed ligislation and regulations</t>
  </si>
  <si>
    <t>American Society for Industrial Security</t>
  </si>
  <si>
    <t>ASIS is dedicated to increasing the effectiveness and productivity of</t>
  </si>
  <si>
    <t>American Society of Civil Engineers</t>
  </si>
  <si>
    <t>ASCE membership for Lilly Shraibati</t>
  </si>
  <si>
    <t>ASCE provides access to quality information and career resources</t>
  </si>
  <si>
    <t>ASCE provides access to quality information and career resources. ASCE pioneers new programs, policies, educational activities, and professional resources to help engineers successfully compete in their business</t>
  </si>
  <si>
    <t>American Society of Limnology and Oceanography</t>
  </si>
  <si>
    <t>Subscription renewal: Limnology and Oceanography</t>
  </si>
  <si>
    <t>American Society of Safety Engineers</t>
  </si>
  <si>
    <t>Annual membership dues.</t>
  </si>
  <si>
    <t>Provides trainin, conferences, and networking to assist in industrial hygiene</t>
  </si>
  <si>
    <t>Provides training, conferences, and networkding to assist in industrial hygiene.</t>
  </si>
  <si>
    <t>Provides training, conferences, and networking to assist in industrial hygiene.</t>
  </si>
  <si>
    <t>Providestraining,conferences,andnetworkingtoassistinindustrial</t>
  </si>
  <si>
    <t>American Society of Safety Engineers (ASSE)</t>
  </si>
  <si>
    <t>American Water Works Association</t>
  </si>
  <si>
    <t>AWWA is an international organization dealing drinking water issues</t>
  </si>
  <si>
    <t>American Welding Society (AWS)</t>
  </si>
  <si>
    <t>American Welding Society membership</t>
  </si>
  <si>
    <t>Apple One to One</t>
  </si>
  <si>
    <t>Apple Support Subscription- Doug Litchfield</t>
  </si>
  <si>
    <t>Association of General Contractors Safety Com</t>
  </si>
  <si>
    <t>Technical information and benchmarking for MWD and construction safety.</t>
  </si>
  <si>
    <t>Association of Genral Contractors Safety Com</t>
  </si>
  <si>
    <t>Association of Municipal Water Agencies</t>
  </si>
  <si>
    <t>AMWA is composed of metropolitan,county,or city agencies serving</t>
  </si>
  <si>
    <t>Association of Threat Assessment Professional</t>
  </si>
  <si>
    <t>ATAP is a non-profitorganization comprised of law enforcement,prosec</t>
  </si>
  <si>
    <t>Automated Power Exchange</t>
  </si>
  <si>
    <t>Fee for delivery of Power from DVL to market</t>
  </si>
  <si>
    <t>Barclay's Standard</t>
  </si>
  <si>
    <t>Crane Regulations and Standards</t>
  </si>
  <si>
    <t>Yearly expense for pamphlets, newsletters regarding regulatory updates &amp; changes</t>
  </si>
  <si>
    <t>BioMerieux API</t>
  </si>
  <si>
    <t>For online bacteriological identification codes</t>
  </si>
  <si>
    <t>Board of Certified Safety Professionals</t>
  </si>
  <si>
    <t>Cerfication for safety professionals (Perez)</t>
  </si>
  <si>
    <t>Certification for safety professionals (Perez)</t>
  </si>
  <si>
    <t>Certification for safety professionals (Perez).</t>
  </si>
  <si>
    <t>Certification is needed for internal oversight to ensure health and safety compliance.</t>
  </si>
  <si>
    <t>Board of Environmental Auditor Cerfification</t>
  </si>
  <si>
    <t>Auditor certification is needed for internal oversight to ensure environmental compliance.</t>
  </si>
  <si>
    <t>Board of Environmental Auditor Certification</t>
  </si>
  <si>
    <t>Auditor cerrification is needed for internal oversight to ensure environmental compliance.</t>
  </si>
  <si>
    <t>Auditor certification is needed for interanl oversight to ensure environmental compliance.</t>
  </si>
  <si>
    <t>Board of Safety Certified Professionals</t>
  </si>
  <si>
    <t>Certification is needed for internal oversight to ensure health and safetyl compliance.</t>
  </si>
  <si>
    <t>CDHS</t>
  </si>
  <si>
    <t>Water Treatment plant operators certification</t>
  </si>
  <si>
    <t>CDPH</t>
  </si>
  <si>
    <t>(rounded) D4 - Distribution for Oelkers</t>
  </si>
  <si>
    <t>Averaged on a triennial basis:  1 Treatment Grade V, 1 Distribution Grade III, 1 Engineering license</t>
  </si>
  <si>
    <t>Averaged on a triennial basis:  4 Treatment Grade II.  Distribution:  2 Grade II, 1 Grade III</t>
  </si>
  <si>
    <t>Averaged on a triennial basis:  Treatment:  4 Grade III, 8 Grade IV, 1 Grade V.  Distribution:  4 Grade II, 7 Grade III</t>
  </si>
  <si>
    <t>Averaged on a triennial basis:  Treatment:  6 Grade II.  Distribution:  3 Grade II, 2 Grade III, 1 Grade IV</t>
  </si>
  <si>
    <t>Averaged on a triennial basis:  Treatment:  6 II, 1 Grade III.  Distribution:  2 Grade II, 3 Grade III.  1 Engineering license.</t>
  </si>
  <si>
    <t>Byler T2</t>
  </si>
  <si>
    <t>Chapman T2</t>
  </si>
  <si>
    <t>Chew T2</t>
  </si>
  <si>
    <t>D2</t>
  </si>
  <si>
    <t>D2 - Distribution for Bandel</t>
  </si>
  <si>
    <t>D2 - Distribution for Mantel</t>
  </si>
  <si>
    <t>D2 - Distribution for Whetstone</t>
  </si>
  <si>
    <t>D4 - Distribution for Oelkers</t>
  </si>
  <si>
    <t>Espejel T2</t>
  </si>
  <si>
    <t>Exam fees</t>
  </si>
  <si>
    <t>Le Blanc T2</t>
  </si>
  <si>
    <t>Paterson D4</t>
  </si>
  <si>
    <t>Paterson T2</t>
  </si>
  <si>
    <t>Rardin T2</t>
  </si>
  <si>
    <t>Riggins T2</t>
  </si>
  <si>
    <t>T3 - Treatment for Grow</t>
  </si>
  <si>
    <t>T4 - Treatment for Lopez</t>
  </si>
  <si>
    <t>T4 - Treatment for Mantel</t>
  </si>
  <si>
    <t>T4 - Treatment for Oelkers</t>
  </si>
  <si>
    <t>T5 - Treatment for Rubio</t>
  </si>
  <si>
    <t>T5 -Treatment for Whetstone</t>
  </si>
  <si>
    <t>Treatment for Andrews</t>
  </si>
  <si>
    <t>Treatment for Brown</t>
  </si>
  <si>
    <t>Tuskewicz T2</t>
  </si>
  <si>
    <t>Valentin T2</t>
  </si>
  <si>
    <t>Water Treatment Licenses</t>
  </si>
  <si>
    <t>CSU Engineer</t>
  </si>
  <si>
    <t>Renewal of PE license</t>
  </si>
  <si>
    <t>CSU Staff</t>
  </si>
  <si>
    <t>Distribution Certification Renewal</t>
  </si>
  <si>
    <t>Ca Dept of Consumer Affairs</t>
  </si>
  <si>
    <t>Renewal of Prof. Engineer Certification</t>
  </si>
  <si>
    <t>Calif Dept of Consumer Affairs</t>
  </si>
  <si>
    <t>Five PE license</t>
  </si>
  <si>
    <t>California Board for Professional Engineers</t>
  </si>
  <si>
    <t>PE License renewal for Brad Coffey due December 2012</t>
  </si>
  <si>
    <t>PE License renewal for Jim Green due June 2013</t>
  </si>
  <si>
    <t>PE License renewal for Lilly Shraibati</t>
  </si>
  <si>
    <t>California Council for Environmental and Economic Balance (CCEEB)</t>
  </si>
  <si>
    <t>Regulatory and legislative support for wastewater, storm water, and air quality.</t>
  </si>
  <si>
    <t>California Department of Consumer Affairs</t>
  </si>
  <si>
    <t>5 PE Licenses</t>
  </si>
  <si>
    <t>PE License for Jeff Ruffner</t>
  </si>
  <si>
    <t>PE license for Section Manager.</t>
  </si>
  <si>
    <t>PE licenses</t>
  </si>
  <si>
    <t>State Radiation License</t>
  </si>
  <si>
    <t>California Department of Public Health</t>
  </si>
  <si>
    <t>Bowman T4</t>
  </si>
  <si>
    <t>Coloma T2</t>
  </si>
  <si>
    <t>Dietz T2</t>
  </si>
  <si>
    <t>Fardig T2</t>
  </si>
  <si>
    <t>Gold T4</t>
  </si>
  <si>
    <t>Malvin D3</t>
  </si>
  <si>
    <t>Malvin T2</t>
  </si>
  <si>
    <t>McDonald D4</t>
  </si>
  <si>
    <t>Ojeda T3</t>
  </si>
  <si>
    <t>Patricio D2</t>
  </si>
  <si>
    <t>Pelonero T2</t>
  </si>
  <si>
    <t>Team T2/D2 and T3/D3 Licenses, $1200 cost over 3 yr period $1200/3=$400 per year</t>
  </si>
  <si>
    <t>Tunison T3</t>
  </si>
  <si>
    <t>Energy resources news and data services</t>
  </si>
  <si>
    <t>California Metal Investigation Association</t>
  </si>
  <si>
    <t>Metal investigation association</t>
  </si>
  <si>
    <t>California Municipal Utilities Association (CMUA)</t>
  </si>
  <si>
    <t>CMUA represent the shared interest of California publicly owned utilities on statewide issues, providing advocacy on behald of its members in a manner that in universally recognized as knowledgeable, pricipled, and innovative.</t>
  </si>
  <si>
    <t>California Stormwater Quality Association</t>
  </si>
  <si>
    <t>Regulatory support for storm water issues.</t>
  </si>
  <si>
    <t>California Utilities Emergency Association</t>
  </si>
  <si>
    <t>State-wide organization of all types of utilities.</t>
  </si>
  <si>
    <t>State-wide organization of all types of utlities.</t>
  </si>
  <si>
    <t>Certification Renewals</t>
  </si>
  <si>
    <t>DHS - Certification Renewals.</t>
  </si>
  <si>
    <t>DHS-Certification Renewals</t>
  </si>
  <si>
    <t>DHS-Certification Renewals.</t>
  </si>
  <si>
    <t>Fees for water treatment and water distribution renewal certifications</t>
  </si>
  <si>
    <t>Certification and Renewal of Licenses</t>
  </si>
  <si>
    <t>Renewal Environmental Assessor registrations for eight employees to maintain their certifications.</t>
  </si>
  <si>
    <t>Certifications and license renewals</t>
  </si>
  <si>
    <t>Certification and license renewals. (Clark)</t>
  </si>
  <si>
    <t>Certifications and licenses renewals</t>
  </si>
  <si>
    <t>Certification and license renewals (Clark/Bell)</t>
  </si>
  <si>
    <t>Certified Protection Professional</t>
  </si>
  <si>
    <t>Board re-certification in security management.For 3 Special Agents an</t>
  </si>
  <si>
    <t>Chlorine Institute</t>
  </si>
  <si>
    <t>Membership required for Best Management Pracetice (BMP) resource for Chlorine Process Safety Management.</t>
  </si>
  <si>
    <t>Membership required for Best Management Practice (BMP) resource for Chlorine Process Safety Management</t>
  </si>
  <si>
    <t>Membership required for Best Management Practice (BMP) resource for Chlorine Process Safety Management.</t>
  </si>
  <si>
    <t>Colorado River Regional Sewer Coalition</t>
  </si>
  <si>
    <t>Participate on coalition to address Lower Colorado River WQ issues and conversion to centralized sewer systems</t>
  </si>
  <si>
    <t>Control Microsystems, Inc.</t>
  </si>
  <si>
    <t>The SCADAPack Series of compact Programmable Logic Controllers (PLC) provides Remote Erminal Unit (RTU) functions for use in SCADA and telemetry applications.</t>
  </si>
  <si>
    <t>Costco</t>
  </si>
  <si>
    <t>Annual membership for business office</t>
  </si>
  <si>
    <t>DHS</t>
  </si>
  <si>
    <t>DHS Certificates</t>
  </si>
  <si>
    <t>DMV</t>
  </si>
  <si>
    <t>DMV renewals for three FTEs (3 @ $98 ea)</t>
  </si>
  <si>
    <t>Evans CDL renewal</t>
  </si>
  <si>
    <t>Thompson CDL Renewal</t>
  </si>
  <si>
    <t>DMV Access Fee Subscription</t>
  </si>
  <si>
    <t>DMV subscription access fee to pull notice/license checks $99 per month</t>
  </si>
  <si>
    <t>Department of Health and Safety</t>
  </si>
  <si>
    <t>Water Treatment II and Distribution III License - Glen Boyd</t>
  </si>
  <si>
    <t>Department of Public Health</t>
  </si>
  <si>
    <t>Water Treatment IV and Distribution II for Jeff Ruffner</t>
  </si>
  <si>
    <t>Dept. of  Health Services</t>
  </si>
  <si>
    <t>Based on schedule of certificate renewal (water treatment/distribution).</t>
  </si>
  <si>
    <t>Dept. of Health Services</t>
  </si>
  <si>
    <t>Dept. of Motor Vehicles</t>
  </si>
  <si>
    <t>Commercial Driver License renewal fees and finger printing.</t>
  </si>
  <si>
    <t>Dept.ofHealthServices</t>
  </si>
  <si>
    <t>Dow Jones &amp; Company</t>
  </si>
  <si>
    <t>Internet access and newswires services for energy pricing data</t>
  </si>
  <si>
    <t>Technical journals for staying current on vehicle recalls and motor carrier safety regulations.</t>
  </si>
  <si>
    <t>EHS Subscription Services</t>
  </si>
  <si>
    <t>Subscription services that will provide regulatory and legislative information.</t>
  </si>
  <si>
    <t>Eastern Construction Team Members</t>
  </si>
  <si>
    <t>CDL Renewals</t>
  </si>
  <si>
    <t>Certified Crane Operator Renewal</t>
  </si>
  <si>
    <t>Eastern Construction Team members</t>
  </si>
  <si>
    <t>Ebsco Subscription Services</t>
  </si>
  <si>
    <t>Annual subscription renewals of journals and periodicals for the Water Quality Lab library</t>
  </si>
  <si>
    <t>Electrical Inspection</t>
  </si>
  <si>
    <t>Electrical Inspection Certificate - Dave Johnson</t>
  </si>
  <si>
    <t>Elsevier</t>
  </si>
  <si>
    <t>Subscription to Harmful Algae Journal</t>
  </si>
  <si>
    <t>Elsevior</t>
  </si>
  <si>
    <t>Journal of Harmful Algae</t>
  </si>
  <si>
    <t>Hydroelectric Team / Institute of Electrical and Electronics Engineers (IEEE)</t>
  </si>
  <si>
    <t>3 Employees @ $210 each</t>
  </si>
  <si>
    <t>IAEM</t>
  </si>
  <si>
    <t>Certified Emergency Manager - 2 Licenses</t>
  </si>
  <si>
    <t>Membership for 3 persons.</t>
  </si>
  <si>
    <t>IEEE</t>
  </si>
  <si>
    <t>IEEE yearly membership</t>
  </si>
  <si>
    <t>IEEE yearly membership for 4 employees.</t>
  </si>
  <si>
    <t>ISA</t>
  </si>
  <si>
    <t>ISA yearly membership for 4 employees.</t>
  </si>
  <si>
    <t>ISA yearly membership for 4 engineer</t>
  </si>
  <si>
    <t>IWA (International Water Association)</t>
  </si>
  <si>
    <t>Subscription to Journal of Water and Health</t>
  </si>
  <si>
    <t>Instant Transactions Corporation</t>
  </si>
  <si>
    <t>Monitoring Federal Energy Regulatory Commission's filings and decisions</t>
  </si>
  <si>
    <t>Institute of Electrical and Electronics Engin</t>
  </si>
  <si>
    <t>The IEEE is the world's largest technical professional society-Joe Heagerty</t>
  </si>
  <si>
    <t>Institute of Electrical and Electronics Engineers</t>
  </si>
  <si>
    <t>The IEEE is the world's largest professional socitety - Joe Heagerty</t>
  </si>
  <si>
    <t>Institute of Hazardous Materials Management</t>
  </si>
  <si>
    <t>Provides program for certified hazardous materials managers.</t>
  </si>
  <si>
    <t>Institute of Hazardous Materials Mangement</t>
  </si>
  <si>
    <t>Intercontinental Exchange (ICE)</t>
  </si>
  <si>
    <t>Internet access for energy-pricing information</t>
  </si>
  <si>
    <t>Journal of Phycology</t>
  </si>
  <si>
    <t>License Recertifications/Renewals</t>
  </si>
  <si>
    <t>CPP renewal-For Unit Manager $150 PI License-Unit Manager $150</t>
  </si>
  <si>
    <t>License Renewals</t>
  </si>
  <si>
    <t>PE license renewal fees for the team</t>
  </si>
  <si>
    <t>PE, water treatment, and water distribution renewal fees for the team</t>
  </si>
  <si>
    <t>Maint. engineering and Support Team - Unspecified</t>
  </si>
  <si>
    <t>Team needs access to industry leading Key Performance Indicators and Benchmarking criteria as related to Maintenance Management. </t>
  </si>
  <si>
    <t>Municipal Equip Mgt Assoc</t>
  </si>
  <si>
    <t>Local Association of Fleet professionals is responsible for the management of fleet operations in the L.A. area.</t>
  </si>
  <si>
    <t>Local Association of Fleet professionals responsible for the management of fleet operations in the L.A. area.</t>
  </si>
  <si>
    <t>NACE</t>
  </si>
  <si>
    <t>Membership for 3 employees</t>
  </si>
  <si>
    <t>Renewal of NACE Inspector memberships for 3 employees</t>
  </si>
  <si>
    <t>Renewal of NACE Inspector memberships for 4 employees</t>
  </si>
  <si>
    <t>Nat'l Assoc of Fleet Administrators</t>
  </si>
  <si>
    <t>National Association of Fleet Professionals is responsible for the management of Fleet operations.</t>
  </si>
  <si>
    <t>National Association of Fleet Professionals responsible for the management of Fleet operations.</t>
  </si>
  <si>
    <t>National Electric Testing Association (NETA) Affiliate Membership.</t>
  </si>
  <si>
    <t>1 Employee @ $200 each</t>
  </si>
  <si>
    <t>National Electric Testing Association (NETA) World Technical Journal Subscription</t>
  </si>
  <si>
    <t>NFPA Membership - Joe Heagerty</t>
  </si>
  <si>
    <t>Technical, regulatory, and benchmarking information for MWD Fire Protection Program.</t>
  </si>
  <si>
    <t>National Safety Council</t>
  </si>
  <si>
    <t>Defensive Driver  video license agreement.</t>
  </si>
  <si>
    <t>Defensive Driver video license agreement</t>
  </si>
  <si>
    <t>Defensive Driver video license agreement.</t>
  </si>
  <si>
    <t>Instructor certifications for Defensive Driver</t>
  </si>
  <si>
    <t>Membership for health and safety issues.</t>
  </si>
  <si>
    <t>National Truck Equipment Assoc</t>
  </si>
  <si>
    <t>National Truck Equipment Assocation. Provides free engineering and technical assistance and reg / leg updates.</t>
  </si>
  <si>
    <t>North American Lake Management Society</t>
  </si>
  <si>
    <t>Subscription renewal: Lake and Reservoir Management</t>
  </si>
  <si>
    <t>OSIsoft</t>
  </si>
  <si>
    <t>PI vCampus annual membership for Frank Zhang.</t>
  </si>
  <si>
    <t>Oikos Publishers</t>
  </si>
  <si>
    <t>Subscription renewal: A Journal of Ecology</t>
  </si>
  <si>
    <t>Open Access Technology Incorporated</t>
  </si>
  <si>
    <t>Internet access to track electronic tags on energy transmission</t>
  </si>
  <si>
    <t>Other subscriptions</t>
  </si>
  <si>
    <t>License Renewal - Doug Litchfield</t>
  </si>
  <si>
    <t>License Renewal- Doug Litchfield</t>
  </si>
  <si>
    <t>PE license renewal for 2 of 4 employees; renew every 2 years.</t>
  </si>
  <si>
    <t>PE license renewal for 2 of 4 engineers; renew every 2 years.</t>
  </si>
  <si>
    <t>Renewal of PE license for Water Purification Engineer</t>
  </si>
  <si>
    <t>PE License Renewal,</t>
  </si>
  <si>
    <t>Marty Smith</t>
  </si>
  <si>
    <t>PE Registration</t>
  </si>
  <si>
    <t>PE registration for one employee.</t>
  </si>
  <si>
    <t>PE Registration (every 2 years)</t>
  </si>
  <si>
    <t>PE registration for two employees.</t>
  </si>
  <si>
    <t>PE license</t>
  </si>
  <si>
    <t>PE license renewal for 2 of 4 engineers; renew every 2 years</t>
  </si>
  <si>
    <t>PERU staff</t>
  </si>
  <si>
    <t>Renewal of PE licenses</t>
  </si>
  <si>
    <t>Partnership for Safe Water</t>
  </si>
  <si>
    <t>A voluntary cooperative effort between the USEPA, AWWA and over 200 surface water utilities</t>
  </si>
  <si>
    <t>Phylmar</t>
  </si>
  <si>
    <t>Regulatory and Legislative support for HazMats,air quality,health &amp; safety.</t>
  </si>
  <si>
    <t>Phylmar Regulatory Roundtable</t>
  </si>
  <si>
    <t>Regulatory and Legislative support for HazMats, air quality, and health &amp; safety.</t>
  </si>
  <si>
    <t>Enerrgy resources news, information, and pricing</t>
  </si>
  <si>
    <t>Private Investigators Licence</t>
  </si>
  <si>
    <t>License to be a Private Investigator- TBD</t>
  </si>
  <si>
    <t>Public Agency Safety Management Association</t>
  </si>
  <si>
    <t>Membership for public agencies on health and safety issues.</t>
  </si>
  <si>
    <t>Ragan's Motivational Resources</t>
  </si>
  <si>
    <t>Annual subscription to Bits and Pieces ( Employee motivation material - It provides perspective, guidance, and insight into human nature)</t>
  </si>
  <si>
    <t>Registered Environmental Assessor</t>
  </si>
  <si>
    <t>Certification is needed for internal oversight to ensure environmental compliance.</t>
  </si>
  <si>
    <t>Registered Environmental Asssessor</t>
  </si>
  <si>
    <t>SES Subcription Services</t>
  </si>
  <si>
    <t>SES Subscription Services</t>
  </si>
  <si>
    <t>SES Subscription Services.</t>
  </si>
  <si>
    <t>SMRP</t>
  </si>
  <si>
    <t>details / amount TBD (Lilly said corporate membership for 10 people)</t>
  </si>
  <si>
    <t>Sharpesoft</t>
  </si>
  <si>
    <t>Subscription for estimating software.</t>
  </si>
  <si>
    <t>Society of Wetland Scientists</t>
  </si>
  <si>
    <t>Subscription renewal</t>
  </si>
  <si>
    <t>Southern California Alliance of Public-Owned Utilities</t>
  </si>
  <si>
    <t>Regulatory tracking and advocacy for local air and wastewater environmental issues.</t>
  </si>
  <si>
    <t>Southern California Emergency Services Association</t>
  </si>
  <si>
    <t>Chapter of California Emergency Services Association</t>
  </si>
  <si>
    <t>State of California</t>
  </si>
  <si>
    <t>Professional Engineer Licenses</t>
  </si>
  <si>
    <t>State of California Board of Professional Engineers</t>
  </si>
  <si>
    <t>Renewal of Professional Certification P.E. Safety</t>
  </si>
  <si>
    <t>Renewal of Professional Certification P.E. Safety.</t>
  </si>
  <si>
    <t>StateofCaliforniaDepartmentofHealthServ</t>
  </si>
  <si>
    <t>Renewalof(1)Grade-2WaterTreatmentOperatorLicense:-DuBoisF</t>
  </si>
  <si>
    <t>PE License Renewal</t>
  </si>
  <si>
    <t>Various subscriptions for Health and Safety Professionals.</t>
  </si>
  <si>
    <t>Water Treatment License Renewals</t>
  </si>
  <si>
    <t>TedWest</t>
  </si>
  <si>
    <t>Title 22 - for subscription updates (for Radiation State License)</t>
  </si>
  <si>
    <t>Title 22 - subscription updates (for Radiation State License)</t>
  </si>
  <si>
    <t>Title 22 - subscription updates (for Radiation State License.)</t>
  </si>
  <si>
    <t>The California Industrial &amp; Technology Education Association</t>
  </si>
  <si>
    <t>CITEA Membership  - Dave Johnson</t>
  </si>
  <si>
    <t>CITEA Membership - Dave Johnson</t>
  </si>
  <si>
    <t>USC</t>
  </si>
  <si>
    <t>Renew foundation for cross connection control and hydraulic research membership</t>
  </si>
  <si>
    <t>Utilities Solid Waste Activities Group (USWAG)</t>
  </si>
  <si>
    <t>Organization provides regulatory updates and specialized training on hazardous materials and USTs.</t>
  </si>
  <si>
    <t>Valve/DiveTeam-Unspecified</t>
  </si>
  <si>
    <t>ProfessionalAssc.OfDivingInstructors(PADI)divemastercertificati</t>
  </si>
  <si>
    <t>Certificate and professional license renewals for Boyd and Eaton.</t>
  </si>
  <si>
    <t>Certificate and professional license renewals for Eaton and Pecsi.</t>
  </si>
  <si>
    <t>Various - California Department of Health Services</t>
  </si>
  <si>
    <t>Certification and License Renewals</t>
  </si>
  <si>
    <t>Certification and License Renewals.</t>
  </si>
  <si>
    <t>Various subscriptions for Health and Safety professionals</t>
  </si>
  <si>
    <t>Various subscriptions for industrial health and safety</t>
  </si>
  <si>
    <t>Needed for professional certification credits.</t>
  </si>
  <si>
    <t>Various-Calif.Dept.of Health Services</t>
  </si>
  <si>
    <t>Vibration Institute</t>
  </si>
  <si>
    <t>Provides access to info needed by team members for Machine Vibration Analysis certification - Institute provides training, seminars and other info leading to certification.</t>
  </si>
  <si>
    <t>Vibration Institute Certification - Marty Hundley</t>
  </si>
  <si>
    <t>WSPP</t>
  </si>
  <si>
    <t>annual membership for supplemental market power purchases</t>
  </si>
  <si>
    <t>Water Certificate Renewal .</t>
  </si>
  <si>
    <t>Devin Jordan</t>
  </si>
  <si>
    <t>Water Distribution Operator Certification</t>
  </si>
  <si>
    <t>D3 renewal for Lilly Shraibati</t>
  </si>
  <si>
    <t>Water ISAC (Infor Sharing and Analysis Center</t>
  </si>
  <si>
    <t>MWD annual membership and subscription Water Information Sharing and Analysis Center</t>
  </si>
  <si>
    <t>Water Research Foundation</t>
  </si>
  <si>
    <t>(Formerly AWWARF)  Annual membership for MWD, to participate in research program funding for projects supporting MWD.</t>
  </si>
  <si>
    <t>Water Treatment Operator Certification</t>
  </si>
  <si>
    <t>T5 renewal- Jim Green due 6/1/14</t>
  </si>
  <si>
    <t>T5- Brad Coffeydue 6/1/13</t>
  </si>
  <si>
    <t>WaterTreatment&amp;DistributionOperatorCerti</t>
  </si>
  <si>
    <t>WaterTreatmentCertificationRenewals.L</t>
  </si>
  <si>
    <t>Western Construction Team members</t>
  </si>
  <si>
    <t>CDL renewals</t>
  </si>
  <si>
    <t>Welder certification renewal</t>
  </si>
  <si>
    <t>Western Electric Coordinating Council</t>
  </si>
  <si>
    <t>Policies, rules, and guidelines for operating interconnected electrical systems</t>
  </si>
  <si>
    <t>Wiley-Blackwell</t>
  </si>
  <si>
    <t>Subscription to Journal of Phycology</t>
  </si>
  <si>
    <t>$1300-WaterTreatment/Distribution Certifications (13 @ $100 ea.)</t>
  </si>
  <si>
    <t>$1600 WaterTreatment/Distribution Certifications(16)</t>
  </si>
  <si>
    <t>$700-Water certifications (10 employees x $100)</t>
  </si>
  <si>
    <t>$960-WaterTreatment/Distribution Certifications (4@80 ea.)</t>
  </si>
  <si>
    <t>(rounding)</t>
  </si>
  <si>
    <t>Water treatment/distribution certification renewals (Pecsi)</t>
  </si>
  <si>
    <t>WaterTreatment/Distribution Certifications (4@75 ea.)</t>
  </si>
  <si>
    <t>WaterTreatment/Distribution Certifications (4@75)</t>
  </si>
  <si>
    <t>WaterTreatment/Distribution Certifications (8@75)</t>
  </si>
  <si>
    <t>01013-DesertRegionUnitTeam</t>
  </si>
  <si>
    <t>Budget toProposed:$12,000-PestControl, $100,000-AqueductWeed Abatement, $190,000-Landscape Maintenance, $60,000-Vector  Control, $$50,000-Fire Suppression.</t>
  </si>
  <si>
    <t>01228 - Gene and Intake Team</t>
  </si>
  <si>
    <t>Budget to Proposed: Oil Analysis</t>
  </si>
  <si>
    <t>01229-Iron Team</t>
  </si>
  <si>
    <t>Budget to Proposed: Oil analysis</t>
  </si>
  <si>
    <t>Budget to Proposed: Linen service to support Inspection trip and tra</t>
  </si>
  <si>
    <t>01286-Eagle Team</t>
  </si>
  <si>
    <t>Budget to Proposed: Oil analysis.</t>
  </si>
  <si>
    <t>01287-Hinds Team</t>
  </si>
  <si>
    <t>Budget to Proposed: Oil Anlysis</t>
  </si>
  <si>
    <t>ALSCO</t>
  </si>
  <si>
    <t>rugs, mops, towels on weekly basis</t>
  </si>
  <si>
    <t>AMR</t>
  </si>
  <si>
    <t>AMR  Maintenance Contract for Software Support</t>
  </si>
  <si>
    <t>AMR Maintenance Contract for Software Support - Glenmount Solutions</t>
  </si>
  <si>
    <t>API</t>
  </si>
  <si>
    <t>Service contract for API 4000 LC/MS instrument</t>
  </si>
  <si>
    <t>ARS Enterprises</t>
  </si>
  <si>
    <t>Preventive maintenance and service contract for two ARS and two Market Forge autoclaves</t>
  </si>
  <si>
    <t>Able Building Maintenance</t>
  </si>
  <si>
    <t>Agilent</t>
  </si>
  <si>
    <t>Provides the service contract for some of the lab analytical instruments (1241)</t>
  </si>
  <si>
    <t>Agilent/Thermo</t>
  </si>
  <si>
    <t>Service contract for Quantum LC/MS</t>
  </si>
  <si>
    <t>Alsco</t>
  </si>
  <si>
    <t>Alsco, Inc</t>
  </si>
  <si>
    <t>RentalandexchangeofmopheadsandclothragsfortheJensenVehicle</t>
  </si>
  <si>
    <t>Animal Pest</t>
  </si>
  <si>
    <t>rodent &amp; insect control</t>
  </si>
  <si>
    <t>Animal Pest Management, Inc.</t>
  </si>
  <si>
    <t>Service agreement for rodent control throughout the Skinner Plant ($550/mo)</t>
  </si>
  <si>
    <t>Arel Pest Management</t>
  </si>
  <si>
    <t>Pest control service at the LaVerne facility to control ants, bees and rodents</t>
  </si>
  <si>
    <t>Arrowhead Drinking Water</t>
  </si>
  <si>
    <t>Drinking Water</t>
  </si>
  <si>
    <t>Athens Services</t>
  </si>
  <si>
    <t>Atlas Copco</t>
  </si>
  <si>
    <t>Nitrogen Compressor Annual Maintenance (Ozone)</t>
  </si>
  <si>
    <t>Automated Gate Services</t>
  </si>
  <si>
    <t>Maintenance Service for security gates at Eagle Rock Facility.</t>
  </si>
  <si>
    <t>Security Gates Maintenance Service for Eagle Rock Facility</t>
  </si>
  <si>
    <t>Automated Gates Service</t>
  </si>
  <si>
    <t>Backflow Preventive Maintenance</t>
  </si>
  <si>
    <t>Outside vendor for testing of backflow devices</t>
  </si>
  <si>
    <t>Barr Door, Inc.</t>
  </si>
  <si>
    <t>Door repairs throughout the plant</t>
  </si>
  <si>
    <t>Bee Professionals</t>
  </si>
  <si>
    <t>Bee,Wasp&amp;Yellowjacketremoval</t>
  </si>
  <si>
    <t>Bill's Power Sweeping</t>
  </si>
  <si>
    <t>Bio-Tek</t>
  </si>
  <si>
    <t>Service contract for microplate reader</t>
  </si>
  <si>
    <t>BioRad</t>
  </si>
  <si>
    <t>Service contracts for D-code electrophoresis system and CFX-96 real-time PCR instrument</t>
  </si>
  <si>
    <t>Budget Janitorial</t>
  </si>
  <si>
    <t>janitorial service</t>
  </si>
  <si>
    <t>Burlington Safety</t>
  </si>
  <si>
    <t>High Voltage Electrical Safety Equip. Testing/Re-Certification (Annual)</t>
  </si>
  <si>
    <t>Burlington Safety Lab. of Ca. Inc.</t>
  </si>
  <si>
    <t>BUDGET TO PROJECTED/BUDGET TO PROPOSED:  Increase due to the amount of equipment that requires testing and certification</t>
  </si>
  <si>
    <t>BUDGET TO PROJECTED/BUDGET TO PROPOSED:  No Variance - Testing and certification of electrical Gloves</t>
  </si>
  <si>
    <t>Cadet Linen Supply</t>
  </si>
  <si>
    <t>rugs, mops, towels on a weekly basis</t>
  </si>
  <si>
    <t>Champion Crane</t>
  </si>
  <si>
    <t>Crane with Operator Services</t>
  </si>
  <si>
    <t>Chlorine Meter</t>
  </si>
  <si>
    <t>Includes rental and maintenance of single sensor chlorine meter.</t>
  </si>
  <si>
    <t>Cleanwell Maintenance</t>
  </si>
  <si>
    <t>Janitiorial Services</t>
  </si>
  <si>
    <t>Cole Scientific</t>
  </si>
  <si>
    <t>Annual service contract for the UV-Mini 1240 spectrophotometer</t>
  </si>
  <si>
    <t>Compressor Service and Sales</t>
  </si>
  <si>
    <t>ORP nitrogen sstem and A/C maintenance and service</t>
  </si>
  <si>
    <t>Concrete Coring Co.</t>
  </si>
  <si>
    <t>Core drilling into concrete walls and floors</t>
  </si>
  <si>
    <t>Contractor</t>
  </si>
  <si>
    <t>Bi-annual maintenance to wheelchair lifts in Bldg. 4</t>
  </si>
  <si>
    <t>Maintenance to La Verne facility entrance gates</t>
  </si>
  <si>
    <t>Culligan</t>
  </si>
  <si>
    <t>Annual service for deionized water softener for autoclave at Skinner Plant Lab</t>
  </si>
  <si>
    <t>Janitorial service for Eagle Rock Facility</t>
  </si>
  <si>
    <t>Janitorial service for Eagle Rock Facility.</t>
  </si>
  <si>
    <t>Janitorial service for Eagle RockFacility.</t>
  </si>
  <si>
    <t>DMVISD</t>
  </si>
  <si>
    <t>DMV Access through Los Angeles County</t>
  </si>
  <si>
    <t>Darlene Fraijo</t>
  </si>
  <si>
    <t>DMV Services</t>
  </si>
  <si>
    <t>DMV license plate and registration services</t>
  </si>
  <si>
    <t>DataGraphic Computer Services</t>
  </si>
  <si>
    <t>Historical IH Exposure Records Management. Meets regulatory requirment for IIPP.</t>
  </si>
  <si>
    <t>Dionex</t>
  </si>
  <si>
    <t>Service contract for three AutoTrace Solid Phase Extraction units</t>
  </si>
  <si>
    <t>Dionex Corporation</t>
  </si>
  <si>
    <t>Preventative maintenance on the DX500 (1243)</t>
  </si>
  <si>
    <t>Preventative maintenance service contract for Dionex DX500, DX600, and IS3000 IC instruments (1243)</t>
  </si>
  <si>
    <t>DirecTV</t>
  </si>
  <si>
    <t>Television service for Incident Command Center for news broadcasts in event of disaster ($600 yearly)</t>
  </si>
  <si>
    <t>Eberhardt Roofing</t>
  </si>
  <si>
    <t>Roof Inspection (Annual)</t>
  </si>
  <si>
    <t>Edison ESI</t>
  </si>
  <si>
    <t>ISO meter calibrations at all hydroelectric plants</t>
  </si>
  <si>
    <t>First Choice</t>
  </si>
  <si>
    <t>Coffee supplies and services for Building 4 in LaVerne.</t>
  </si>
  <si>
    <t>Service agreement for coffee supplies</t>
  </si>
  <si>
    <t>First Choice Services</t>
  </si>
  <si>
    <t>Fritz</t>
  </si>
  <si>
    <t>Annual calibration of two microscopes in Micro Compliance</t>
  </si>
  <si>
    <t>Routine service, maintenance, and upgrades of microscopes</t>
  </si>
  <si>
    <t>Full Spectrum Analytics</t>
  </si>
  <si>
    <t>Preventative maintenance service contract for Sievers 800 and GE5310C TOC analyzers (1243)</t>
  </si>
  <si>
    <t>GE/Ionics, Inc.</t>
  </si>
  <si>
    <t>Demineralizing, includes exchange service when DI cartridges are exhausted, and once a year cleaning the DI and SQ loops</t>
  </si>
  <si>
    <t>Getinge</t>
  </si>
  <si>
    <t>Autoclave/steam sterilizer</t>
  </si>
  <si>
    <t>Getinge USA</t>
  </si>
  <si>
    <t>Annual service contract for Skinner plant lab autoclave</t>
  </si>
  <si>
    <t>Hach</t>
  </si>
  <si>
    <t>Quarterly calibrations for turbidimeters in distribution system (treatment plants, reservoirs, and desert)</t>
  </si>
  <si>
    <t>Hagemeyer Technical Services</t>
  </si>
  <si>
    <t>Provides certification and testing of Self Contained Breathing Apparatus (SCBA) units District-wide.</t>
  </si>
  <si>
    <t>HagenMeyer</t>
  </si>
  <si>
    <t>Provides certification and testing fo Self Contained Breathing Apparatus (SCBA) units District-wide.</t>
  </si>
  <si>
    <t>Provides certification and testo of Self Contained Breathing Apparatus (SCBA) units District-wide.</t>
  </si>
  <si>
    <t>HagenMeyer - New Vendor may be used in the future</t>
  </si>
  <si>
    <t>Required flow test certification of scba regulators.</t>
  </si>
  <si>
    <t>HagenMeyer- New Vendor may be used in the future</t>
  </si>
  <si>
    <t>HagenMeyer-New</t>
  </si>
  <si>
    <t>HagerMeyer Technical Services</t>
  </si>
  <si>
    <t>Provides certification and testing of Sef Contained Breathing Apparatus (SCBA) units District-wide.</t>
  </si>
  <si>
    <t>Hospitality Car Wash</t>
  </si>
  <si>
    <t>Service agreement for washing vehicles - No on site washing allowed</t>
  </si>
  <si>
    <t>Hydroelectric Team - Unspecified</t>
  </si>
  <si>
    <t>Laboratory analysis of lubrication oil samples</t>
  </si>
  <si>
    <t>Hydroelectric Team / Unspecified</t>
  </si>
  <si>
    <t>Repairs for test equipment as needed</t>
  </si>
  <si>
    <t>Industrial Scientific</t>
  </si>
  <si>
    <t>Includes Rental and Maintenance of Four Gas Monitors.</t>
  </si>
  <si>
    <t>Includes rental and maintenance of (4) gas monitors.</t>
  </si>
  <si>
    <t>Industrial Scientific Corp.</t>
  </si>
  <si>
    <t>Automatic gas replenishment</t>
  </si>
  <si>
    <t>Innocal</t>
  </si>
  <si>
    <t>Water Quality Lab and Plant Lab reference Thermometer calibrations.</t>
  </si>
  <si>
    <t>Insight Services</t>
  </si>
  <si>
    <t>Laboratory analysis of lubircationoil samples</t>
  </si>
  <si>
    <t>Ironman</t>
  </si>
  <si>
    <t>Installation of 10 DPF's for 10 off-road vehicles at $20,000 each.</t>
  </si>
  <si>
    <t>J&amp;M Fire</t>
  </si>
  <si>
    <t>Annual service of fixed fire systems, alarm systems and sensors, fire hydrants, fire pumps, and portable fire extinguishers.</t>
  </si>
  <si>
    <t>JAM Fire</t>
  </si>
  <si>
    <t>fire alarm monitoring</t>
  </si>
  <si>
    <t>Janitorial Company</t>
  </si>
  <si>
    <t>Annual janitorial service at Lake Mathews facility.</t>
  </si>
  <si>
    <t>Janitorial Services</t>
  </si>
  <si>
    <t>Janitorial service to clean offices and floors at the LaVerne facility</t>
  </si>
  <si>
    <t>John A. Batchelor</t>
  </si>
  <si>
    <t>Inspection fees for certiflying liftingin slings(Annual)</t>
  </si>
  <si>
    <t>Johnson Controls,Inc.</t>
  </si>
  <si>
    <t>Provider routine mintenancer Service for the Base Equipment (card readers and door contacts and cameras.</t>
  </si>
  <si>
    <t>Kone Elevator</t>
  </si>
  <si>
    <t>monthly elevator inspection</t>
  </si>
  <si>
    <t>Kone, Inc</t>
  </si>
  <si>
    <t>Elevator PM Inspections (admin building elevator)</t>
  </si>
  <si>
    <t>Kone, Inc.</t>
  </si>
  <si>
    <t>Monthly elevator inspections ($211/month)</t>
  </si>
  <si>
    <t>Kone,Inc.</t>
  </si>
  <si>
    <t>Elevator service for elevator located in Building 1.</t>
  </si>
  <si>
    <t>La Verne Car Wash</t>
  </si>
  <si>
    <t>Car wash services for the La Verne area</t>
  </si>
  <si>
    <t>Car wash services for the La Verne area.</t>
  </si>
  <si>
    <t>Left Coast Truck Scales</t>
  </si>
  <si>
    <t>Truck scale inspections (CUF)</t>
  </si>
  <si>
    <t>Liebert</t>
  </si>
  <si>
    <t>To provide uninterrupted power supply (UPS) service contract</t>
  </si>
  <si>
    <t>LifeSafeServices</t>
  </si>
  <si>
    <t>Annual servicing of AED (defribillator) units.</t>
  </si>
  <si>
    <t>Annual servicing of Oxygen units.</t>
  </si>
  <si>
    <t>Annual servicing of oxygen units.</t>
  </si>
  <si>
    <t>LifeSaveServices</t>
  </si>
  <si>
    <t>Macadi</t>
  </si>
  <si>
    <t>Maintenance Services Team - Unspecified</t>
  </si>
  <si>
    <t>Maintenance Services Team-Unspecified</t>
  </si>
  <si>
    <t>Asphalt repair (estimate)</t>
  </si>
  <si>
    <t>Check and re-stock medical/first-aid supply cabinet in building 4 in La Verne</t>
  </si>
  <si>
    <t>Welding certification program.</t>
  </si>
  <si>
    <t>Window cleaning services for the LaVerne facility.</t>
  </si>
  <si>
    <t>Marx Brothers</t>
  </si>
  <si>
    <t>Annual service of fixed fire systems, alarm systems an sensors, fire hydrants, fire pumps, and portable fire extinguishers.</t>
  </si>
  <si>
    <t>Midland</t>
  </si>
  <si>
    <t>CUF midland valve inspections/repairs</t>
  </si>
  <si>
    <t>Miele</t>
  </si>
  <si>
    <t>Preventive maintenance on (3) glassware washers, including Micro lab</t>
  </si>
  <si>
    <t>Millipore</t>
  </si>
  <si>
    <t>Preventive maintenance on MilliQ water purification systems</t>
  </si>
  <si>
    <t>Mitsubishi Electric</t>
  </si>
  <si>
    <t>Ozone contactor elevator service</t>
  </si>
  <si>
    <t>National Auto Club</t>
  </si>
  <si>
    <t>Towing and roadside services for MWD vehicles at all locations. Roadside assistance and tow services for when MWD vehicles break down and need to be taken to MWD facilities for repair.</t>
  </si>
  <si>
    <t>National Plant Services</t>
  </si>
  <si>
    <t>Sedimentation Removal from Basins and Reclamation Areas.</t>
  </si>
  <si>
    <t>Vacuum truck service to support basin and sump solids removal</t>
  </si>
  <si>
    <t>New Brunswick</t>
  </si>
  <si>
    <t>Preventative maintenance on Mediamatic and Platemaker</t>
  </si>
  <si>
    <t>North Hills</t>
  </si>
  <si>
    <t>CarwashservicesforJensenUnitassignedvehicles</t>
  </si>
  <si>
    <t>OCCC</t>
  </si>
  <si>
    <t>general maintenance by at-risk youth</t>
  </si>
  <si>
    <t>ODP and Pilot Plant Maintenance</t>
  </si>
  <si>
    <t>Maintenance associated with Oxidation Demonstration Plant, La Verne Pilot Plant, and Mobile Pilot Plant</t>
  </si>
  <si>
    <t>Orkin</t>
  </si>
  <si>
    <t>Annual pest control service at Lake Mathews facility.</t>
  </si>
  <si>
    <t>Orkin Pest Control</t>
  </si>
  <si>
    <t>Pest control service for Eagle Rock Facility.</t>
  </si>
  <si>
    <t>Pest control service for Eagle RockFacility.</t>
  </si>
  <si>
    <t>Pest control services at L.A. Garage (Sunset)</t>
  </si>
  <si>
    <t>Pest control services at L.A. Garage (Sunset).</t>
  </si>
  <si>
    <t>P.F. Services</t>
  </si>
  <si>
    <t>Fuel testing, cleaning and analysis at all MWD facilities.</t>
  </si>
  <si>
    <t>Maintenance and inspection of fuel storage tanks and dispensing equipment at all MWD facilities.</t>
  </si>
  <si>
    <t>Perkin Elmer</t>
  </si>
  <si>
    <t>Preventative maintenance service contract for ELAN DRC11 (1243)</t>
  </si>
  <si>
    <t>Petty Cash</t>
  </si>
  <si>
    <t>PettyCashAccount-BankofAmericamonthlyservicecharges</t>
  </si>
  <si>
    <t>Plumber</t>
  </si>
  <si>
    <t>Plumbing and drain service for Mills and CUF</t>
  </si>
  <si>
    <t>Predict Tech</t>
  </si>
  <si>
    <t>Master contract for laboratory analysis of oil samples</t>
  </si>
  <si>
    <t>PreferredAerial&amp;Crane</t>
  </si>
  <si>
    <t>Crane Certification Contractor</t>
  </si>
  <si>
    <t>Prudential</t>
  </si>
  <si>
    <t>Rental and laundering of lab coats for Water Quality and 4 plant labs; and lab towels for WQ Lab</t>
  </si>
  <si>
    <t>Prudential Overall Supply</t>
  </si>
  <si>
    <t>Floor Mat Replacement.</t>
  </si>
  <si>
    <t>Floor mat replacement.</t>
  </si>
  <si>
    <t>Mat&amp;mop service for the LaVerne facility.</t>
  </si>
  <si>
    <t>Overall and shop rag service for Lake Mathews.</t>
  </si>
  <si>
    <t>Overall and shop rag service for Lake Skinner and Mills.</t>
  </si>
  <si>
    <t>Service agreement for lab coats and floor mat cleaning ($50/wk)</t>
  </si>
  <si>
    <t>Shop linen (rags, coveralls) service for the Jensen and L.A. garages.</t>
  </si>
  <si>
    <t>Prudential Overhaul Supply</t>
  </si>
  <si>
    <t>Rugs ($$185 bi-weekly)</t>
  </si>
  <si>
    <t>Radiation Detection Company</t>
  </si>
  <si>
    <t>Rentals for Dosimeter Badges</t>
  </si>
  <si>
    <t>Rainin</t>
  </si>
  <si>
    <t>Pipet calibration and preventive maintenance.</t>
  </si>
  <si>
    <t>RealTec</t>
  </si>
  <si>
    <t>Service contract for new on-line analyzers</t>
  </si>
  <si>
    <t>Rescue Rooter</t>
  </si>
  <si>
    <t>Annual cleaning of chemical drain lines</t>
  </si>
  <si>
    <t>Emergency plumbing services for L.A. Garage (Sunset).</t>
  </si>
  <si>
    <t>Roy O. Huffman</t>
  </si>
  <si>
    <t>Roof repairs to ozone building and storage areas</t>
  </si>
  <si>
    <t>SBM</t>
  </si>
  <si>
    <t>Railroad track inspections</t>
  </si>
  <si>
    <t>SDI</t>
  </si>
  <si>
    <t>Annual PM service for microtox instrument</t>
  </si>
  <si>
    <t>SKC-New (servcesformerlyprovidedlifecom)</t>
  </si>
  <si>
    <t>Provides calibration, repair, and rental  of IH (noise, sound level, and air sampling pumps).</t>
  </si>
  <si>
    <t>SKC-New (servicesformerlyprovidedlifecom)</t>
  </si>
  <si>
    <t>Provides calibration, repair, and rental of IH equipment (noise, sound level, air sampling pumps).</t>
  </si>
  <si>
    <t>Provides calibration, repair, and rental of IH equipment (noise, sound level, and air sampling pumps).</t>
  </si>
  <si>
    <t>SKC-New(servicesformerlyprovidedlifecom)</t>
  </si>
  <si>
    <t>Sanders Lock and Key</t>
  </si>
  <si>
    <t>Securitas Security services</t>
  </si>
  <si>
    <t>Preventive and Remedial Maintenance Service for the security equipment, not to exceed $6.9 mil.</t>
  </si>
  <si>
    <t>Security</t>
  </si>
  <si>
    <t>Preventive and Remedial Maintenance Service for the security equipment</t>
  </si>
  <si>
    <t>Shimadzu</t>
  </si>
  <si>
    <t>Skinner/Mills annual service contract for UV-Mini 1240 spectrophotometer</t>
  </si>
  <si>
    <t>Deionizer tank serive for HVAC, Lab, Ozone Lb, Chlorine Bldg., and Contactors</t>
  </si>
  <si>
    <t>Filter exchange and tank rentals for the CL2 building and ozone</t>
  </si>
  <si>
    <t>Simplex Grinnell</t>
  </si>
  <si>
    <t>Simplex-Grinnell</t>
  </si>
  <si>
    <t>Fire monitoring ($2.2k annual fee) and service calls ($551 as needed)</t>
  </si>
  <si>
    <t>So Pac Rail, Inc.</t>
  </si>
  <si>
    <t>CUF railroad track inspections ($575/mo)</t>
  </si>
  <si>
    <t>Street Sweeping Service</t>
  </si>
  <si>
    <t>Facility-Street sweeping service to clean roadways and parking lots</t>
  </si>
  <si>
    <t>Sunpower</t>
  </si>
  <si>
    <t>Conract for PM service for solar farm to comply with inverter warranty</t>
  </si>
  <si>
    <t>New contract for PM service for solar farm to comply with inverter warranty</t>
  </si>
  <si>
    <t>Sunset Car Wash</t>
  </si>
  <si>
    <t>Car wash services for vehicles in the downtown L. A. area.</t>
  </si>
  <si>
    <t>Sunshine Window Cleaning</t>
  </si>
  <si>
    <t>Sunwest Engineering</t>
  </si>
  <si>
    <t>Regulatory maintenance and inspection of underground and aboveground fuel storage tanks and dispensing equipment at all MWD facilities.</t>
  </si>
  <si>
    <t>Sunwest Engineering Constructors, Inc.</t>
  </si>
  <si>
    <t>Underground storage tank testing, maintenance, and alarm certification.</t>
  </si>
  <si>
    <t>SunwestEngineeringConstructors,Inc.</t>
  </si>
  <si>
    <t>Water Quality Lab and Plant Lab analytical balance calibration and preventive maintenance.</t>
  </si>
  <si>
    <t>5yr. Electrical Breaker Maintenance</t>
  </si>
  <si>
    <t>Air compressor maintenance/repair services</t>
  </si>
  <si>
    <t>Annual PM/certification on the Shimadzu Spectrophotometer</t>
  </si>
  <si>
    <t>Annual servicing of fixed fire suppression systems.</t>
  </si>
  <si>
    <t>Annual servicing of portable fire extinguishers.</t>
  </si>
  <si>
    <t>Beamex instrument calibration for all C&amp;D revenue meters (annual calibration)</t>
  </si>
  <si>
    <t>Bee removal services</t>
  </si>
  <si>
    <t>Beginning 2010-11, reflects costs for chlorine scrubbers repairs (each year one water treatment plant is projected to expend this repair cost.  Note: Mills in 2011-12; Diemer in 2012-13..</t>
  </si>
  <si>
    <t>Beginning 2013-14, reflects costs for (3) ozone generator overhaul/maintenance.  Note: Jensen in 2013-14.</t>
  </si>
  <si>
    <t>Budget to Projected/Proposed: Increase due to cost escalation in existing contracts.  $25K - Janitorial svcs - Wadsworth &amp; assoc buildings; $7.1K - Janitorial svcs - Douma House &amp; Old Visitors center complex; $1.1K - Pest control svcs - LM district residences; $3.9K - Pest control svcs - various OC structures; $9.1K - Elevator svc - DVL I/O Tower; $4.8K - Elevator svc - Wadsworth</t>
  </si>
  <si>
    <t>Budget to Proposed: Landscape maintenance and weed abatement services for Weymouth, Jensen, DVL, Lake Mathews, Riverside, Orange County, and surrounding areas.</t>
  </si>
  <si>
    <t>Chiller System Maintenance (Ozone)</t>
  </si>
  <si>
    <t>Druck Pressure Calibrators for Plant DP cells (annual calibration</t>
  </si>
  <si>
    <t>Emergency Generator upgrades based on recommendations from NFPA-110</t>
  </si>
  <si>
    <t>Equipment Calibration: Handheld Load Cell (Scale)</t>
  </si>
  <si>
    <t>Equipment Calibration: Large Load Cell (25 ton)</t>
  </si>
  <si>
    <t>Fire System Upgrade - Admin Basement</t>
  </si>
  <si>
    <t>Granulated Activated Carbon Replacement for Mag Cyn Oil/Water Separator (every 5 Yrs)</t>
  </si>
  <si>
    <t>Janitorial service throughout the Skinner Plant ($3,217/mo)</t>
  </si>
  <si>
    <t>Janitorial service throughout the Skinner Plant ($4,517/mo)</t>
  </si>
  <si>
    <t>Lead and asbestos abatements District-wide for projects, as needed.</t>
  </si>
  <si>
    <t>Locking Devices Bi-Annual Maintnenance Contract</t>
  </si>
  <si>
    <t>Locksmith services</t>
  </si>
  <si>
    <t>PM Contract for UPS Maintenance (Chlorine, Foothill PCS, Sepulveda PCS, Greg Ave PCS)</t>
  </si>
  <si>
    <t>Pest control Service at Etiwanda Facility</t>
  </si>
  <si>
    <t>Pest control Service at Live Oak Reservoir</t>
  </si>
  <si>
    <t>Proposed: $10K - Fence repairs; $4K - Manhole adjustments; $4K - Structure repairs</t>
  </si>
  <si>
    <t>Proposed: $10K - Fence repairs; $5K - Manhole adjustments; $5K - Structure repairs</t>
  </si>
  <si>
    <t>Proposed: $12K - Fence repairs; $12K - Manhole adjustments; $12K - Misc. structure/roofing repairs; $7K - Leak detection svcs.</t>
  </si>
  <si>
    <t>Proposed: $15K - Fence repairs; $2.4K - Right-of-Way debris clean-up; $1.5K - Structure repairs; $3K - Exterior window cleaning; $5K - Elevator maintenance - Wadsworth PP</t>
  </si>
  <si>
    <t>Proposed: $15K - Fence repairs; $7K - Misc. structure repairs</t>
  </si>
  <si>
    <t>Proposed: $20K - Fence repairs; $6K - Misc. structure repairs; $3K - Right-of-Way debris/trash removal</t>
  </si>
  <si>
    <t>Proposed: $25,000 - Janitorial svcs - Wadsworth &amp; assoc buildings; $6600 - Janitorial svcs - Douma House &amp; Old Visitors center complex; $1000 - Pest control svcs - LM district residences; $3900 - Pest control svcs - various OC structures; $8900 - Elevator svc - DVL I/O Tower; 5000 - Elevator svc - Wadsworth</t>
  </si>
  <si>
    <t>Proposed: $3K - Misc. structure repairs; $5K - Paint booth repairs</t>
  </si>
  <si>
    <t>Proposed: $7.8K - Fence repairs; $2K - Right-of-Way debris clean-up; $1.5K - Structure repairs; $3.8K - Exterior window cleaning; $9.8K - UPS preventative maintenance - Wadsworth PP</t>
  </si>
  <si>
    <t>Underground storage tak repairs, as needed.</t>
  </si>
  <si>
    <t>Underground storage tank repairs, as needed.</t>
  </si>
  <si>
    <t>WQ Lab Testing/Sampling</t>
  </si>
  <si>
    <t>Waste Removal  Service at Etiwanda Facility</t>
  </si>
  <si>
    <t>Waterbag Repair and Calibration (12 ton)</t>
  </si>
  <si>
    <t>TBD (Copier)</t>
  </si>
  <si>
    <t>Copier, fax machine, data projectors, local printer repair and maintenance.</t>
  </si>
  <si>
    <t>TBD-DiamondValleyLakeArea</t>
  </si>
  <si>
    <t>Proposed: $138K Landscape maintenance; $429.5K Weed abatement; $22K Rodent control, mosquito abatement &amp; bee removal svcs</t>
  </si>
  <si>
    <t>TBD-LakeMathewsArea</t>
  </si>
  <si>
    <t>Proposed: $30K Landscape maintenance; $814.9K Weed abatement; $300 Bee removal svcs</t>
  </si>
  <si>
    <t>TBD-OrangeCountyArea</t>
  </si>
  <si>
    <t>Proposed: $488.5K Landscape maintenance; $45.9K Weed abatement; $23.3K Rodent control &amp; bee removal svcs</t>
  </si>
  <si>
    <t>TBD-RiversideArea</t>
  </si>
  <si>
    <t>Proposed: $139.7K Landscape maintenance; $80.1K Weed abatement; $1K Rodent control &amp; bee removal svcs</t>
  </si>
  <si>
    <t>TBD-SkinnerArea</t>
  </si>
  <si>
    <t>Proposed: $115K Landscape maintenance; $199.4K Weed abatement; $25.6K Rodent control &amp; bee removal svcs</t>
  </si>
  <si>
    <t>TJ/H2B</t>
  </si>
  <si>
    <t>Laboratory analysis of insulating oil samples</t>
  </si>
  <si>
    <t>TPC Learning Manager</t>
  </si>
  <si>
    <t>TPC Learning Manager service agreement renewal</t>
  </si>
  <si>
    <t>TPC Learning Manager service agreement renewal.</t>
  </si>
  <si>
    <t>TSI Portcount</t>
  </si>
  <si>
    <t>Respiratory protection fit test equipment calibration / repair.</t>
  </si>
  <si>
    <t>TSI Portcount Calibration</t>
  </si>
  <si>
    <t>Respiratory protection fit test equipment.</t>
  </si>
  <si>
    <t>Terminex</t>
  </si>
  <si>
    <t>The Bee Man</t>
  </si>
  <si>
    <t>wasp &amp; bee control</t>
  </si>
  <si>
    <t>Thermo</t>
  </si>
  <si>
    <t>Preventative maintenance service for Thermo incubators and Phoenix waterbath controller</t>
  </si>
  <si>
    <t>Thermo Electron</t>
  </si>
  <si>
    <t>Service contract for laboratory centrifuges</t>
  </si>
  <si>
    <t>Thermo Finnigan</t>
  </si>
  <si>
    <t>Service contract for Polaris Q GC/MS instrument</t>
  </si>
  <si>
    <t>Thyssen Drupp Elevator</t>
  </si>
  <si>
    <t>Elevator maintenance service.</t>
  </si>
  <si>
    <t>Thyssen Krupp</t>
  </si>
  <si>
    <t>Elevator PM inspections (ozone building elevator)</t>
  </si>
  <si>
    <t>Thyssen Krupp Elevator</t>
  </si>
  <si>
    <t>Elevator Maintenance Service</t>
  </si>
  <si>
    <t>Trico</t>
  </si>
  <si>
    <t>Laboratory analysis of oil samples</t>
  </si>
  <si>
    <t>U.B.S., Inc.</t>
  </si>
  <si>
    <t>Janitorial service for L.A. Garage (Sunset).</t>
  </si>
  <si>
    <t>Janitorial services for L.A. Garage (Sunset)</t>
  </si>
  <si>
    <t>Ultimate Janitorial</t>
  </si>
  <si>
    <t>CUF ($175/mo)</t>
  </si>
  <si>
    <t>Plant ($2,083/mo)</t>
  </si>
  <si>
    <t>United States Railroad Services, Inc.</t>
  </si>
  <si>
    <t>Railroad track Inspections</t>
  </si>
  <si>
    <t>Uniforms and shop rags</t>
  </si>
  <si>
    <t>Varian Instrument</t>
  </si>
  <si>
    <t>Preventative maintenance service contract-Varian FS200 AA instrument (1243)</t>
  </si>
  <si>
    <t>Annual service contracts for Lake Mathews facility (roll up doors, truck scale, fire extinguisher and drinking water due to non-potable at the facility).</t>
  </si>
  <si>
    <t>Other various, as needed, facility maintenance services</t>
  </si>
  <si>
    <t>Service contracts for projects, e.g., concrete cutting, asphalt placement, site fencing, street sweeper, etc.</t>
  </si>
  <si>
    <t>Various service contracts to maintain Weymouth facility aesthetics (janitorial services, window cleaning, street/roadway sweeping, etc.)</t>
  </si>
  <si>
    <t>Various service contracts to maintain the aesthetics of Weymouth facility (includes janitorial services, window cleaning)</t>
  </si>
  <si>
    <t>Various Landscaping Vendors</t>
  </si>
  <si>
    <t>Vortex</t>
  </si>
  <si>
    <t>Roll-up door service for 58 roll-up doors at the LaVerne facility.</t>
  </si>
  <si>
    <t>Waste Management</t>
  </si>
  <si>
    <t>Garbage pick-up service at Sunset Garage.</t>
  </si>
  <si>
    <t>Waste removal services at LA Garage (Sunset)</t>
  </si>
  <si>
    <t>Western Exterminator</t>
  </si>
  <si>
    <t>CUF pest control - 4 residences ($224 bi-monthly)</t>
  </si>
  <si>
    <t>PestControlServicesattheJensenTreatmentPlant</t>
  </si>
  <si>
    <t>Plant pest control ($473.50/mo)</t>
  </si>
  <si>
    <t>Xerox/TBD</t>
  </si>
  <si>
    <t>Copier, fax machine, data projectors, local printers repair and maintenance</t>
  </si>
  <si>
    <t>Zef Scientific</t>
  </si>
  <si>
    <t>Service contract for Thermo Access LC/MS</t>
  </si>
  <si>
    <t>Zeiss Microscope</t>
  </si>
  <si>
    <t>Routine service of Zeiss fluorescence microscope and image analysis system.</t>
  </si>
  <si>
    <t xml:space="preserve">                                                                                                              Hagemeyer Inc. and Industrial Hygiene Management</t>
  </si>
  <si>
    <t>Grade D Reading Air Certification for Compressors.</t>
  </si>
  <si>
    <t>01223 - Aqueduct Maintenance Team</t>
  </si>
  <si>
    <t>Budget to Proposed: Environmental services for CRA maintenance due to Desert Tortoise activity.</t>
  </si>
  <si>
    <t>01225-Pump Maintenance Team</t>
  </si>
  <si>
    <t>Budget to Proposed: Increase due to the utilization of outside engineering services by MSU for the fabrication of pump parts.</t>
  </si>
  <si>
    <t>3E Corp.</t>
  </si>
  <si>
    <t>MDS Management.</t>
  </si>
  <si>
    <t>3ECorp</t>
  </si>
  <si>
    <t>MSDS Management.</t>
  </si>
  <si>
    <t>3ECorp.</t>
  </si>
  <si>
    <t>AMR Maintenance Contract for software Support - Glemount Solutions.</t>
  </si>
  <si>
    <t>AMR Maintenance Contract for software support - Glenmount Solutions.</t>
  </si>
  <si>
    <t>ATC</t>
  </si>
  <si>
    <t>IH Surveys, ventilation recertification. Conducts sampliing for exposure monitoring (e.g., asbestos, lead, welding operations) only.</t>
  </si>
  <si>
    <t>Advanced Systems, Inc</t>
  </si>
  <si>
    <t>Professional services for QA related training for WQ Staff referenced in ELAP audits</t>
  </si>
  <si>
    <t>Asbestos Training</t>
  </si>
  <si>
    <t>Building inspector, Cement Pipe, Worker</t>
  </si>
  <si>
    <t>Building inspector, Cement Pipe, Worker.  224 employees in both Asbestos worker and Cement pipe program.  20 classes each for cement pipe refresher and asbestos worker refresher.  3 initial classes for each.</t>
  </si>
  <si>
    <t>Babcock Laboratories</t>
  </si>
  <si>
    <t>Outside environmental laboratory that provides environmental (organic, inorganic, and radiological) analytical services.</t>
  </si>
  <si>
    <t>Biofiltration Study</t>
  </si>
  <si>
    <t>Provide expert panel advice to biofiltration operations</t>
  </si>
  <si>
    <t>Bromate Consulting Services</t>
  </si>
  <si>
    <t>Provide expert panel advice to reduce bromate control costs</t>
  </si>
  <si>
    <t>CHS Diagnostics</t>
  </si>
  <si>
    <t>Pathogen screening in emergency situations and for confirmation of selected routine samples</t>
  </si>
  <si>
    <t>Cal Poly co-op student will assist in quagga mussel work</t>
  </si>
  <si>
    <t>Co-op Students to perform functions in support of 100% compliance activities for WQ Lab</t>
  </si>
  <si>
    <t>Cal Poly Pomona Foundation</t>
  </si>
  <si>
    <t>Cal Poly Co-Op student to assist in media preparation and sample analysis for routine bacteriological monitoring</t>
  </si>
  <si>
    <t>Cal Poly Co-Op student to assist with quagga mussel research and data management.</t>
  </si>
  <si>
    <t>Co-Op Students performance of routine analyses for applied research (2 co-ops)</t>
  </si>
  <si>
    <t>Co-Op students perform functions in support of 100 compliance activities for WQ lab.</t>
  </si>
  <si>
    <t>Three Co-Op Students to support ECT functions</t>
  </si>
  <si>
    <t>Clark Seif Clark (CSC)</t>
  </si>
  <si>
    <t>IH Surveyes, ventilation recertification, abatement IH oversight.  Conducts sampling for exposure monitoring (e.g. asbestos, lead, welding operations).</t>
  </si>
  <si>
    <t>Colorado State University, Boulder</t>
  </si>
  <si>
    <t>Cneter for Environmental Mass Spec Services: algal bloom, cyanotoxins, CECs, &amp; transformation products characterization analytical services</t>
  </si>
  <si>
    <t>DHI Water &amp; Enviroment</t>
  </si>
  <si>
    <t>To update the Hydraulic System Model.  Stop gap measure until Engineering develops dynamic hydraulic model.</t>
  </si>
  <si>
    <t>DHI Water &amp; Environment</t>
  </si>
  <si>
    <t>To provide software maintenance and technical support services of the MWD SMART Ops system</t>
  </si>
  <si>
    <t>E2 Enviornmental O&amp;M</t>
  </si>
  <si>
    <t>Site assessment and remediation.</t>
  </si>
  <si>
    <t>E2 Environmental O&amp;M</t>
  </si>
  <si>
    <t>Jensen Basin No. 3 post remediation PCB monitoring. San Dimas Power Plant sealant PCB monitoring and remediation.</t>
  </si>
  <si>
    <t>EMS Laboratories</t>
  </si>
  <si>
    <t>Provides laboratory analysis of all IH survey monitoring samples collected.</t>
  </si>
  <si>
    <t>Eddie Rigdon</t>
  </si>
  <si>
    <t>Consulting Services on Topock matters.</t>
  </si>
  <si>
    <t>Enviance</t>
  </si>
  <si>
    <t>Annual consulting agreement for support with eimplementation of Enviance system modules, including training, report generation, set-up and configuration modifications, etc.</t>
  </si>
  <si>
    <t>Environ Inc.</t>
  </si>
  <si>
    <t>Provide air quality permit determinations and calculate air emissions.</t>
  </si>
  <si>
    <t>Equis Software</t>
  </si>
  <si>
    <t>Annual maintenance and update of specialized limnology software.</t>
  </si>
  <si>
    <t>Evolution Markets Inc</t>
  </si>
  <si>
    <t>Brokerage Service Agreement</t>
  </si>
  <si>
    <t>First Responder Training</t>
  </si>
  <si>
    <t>Tech level, Ops Level, and IC level, plus additional training requirements due to new Chemical Responder Program required by OSHA</t>
  </si>
  <si>
    <t>Tech level, Ops level and IC leve, plus additional training requirements due to new Chemical Responder Program required by OSHA. 129 employees - 2 classes at each facility plus 2 makeups. 1 initial class.</t>
  </si>
  <si>
    <t>For studies on Copper Basin, Gene Wash, and Lake Mathews for quagga control</t>
  </si>
  <si>
    <t>Fluidiqs, LLC</t>
  </si>
  <si>
    <t>To provide Support of automatic meter  reader and remote terminal unit system</t>
  </si>
  <si>
    <t>To provide support of automatic meter reader and remote terminal unit system.</t>
  </si>
  <si>
    <t>Fortech programming consultant</t>
  </si>
  <si>
    <t>Fortech programming support for Energy Management System</t>
  </si>
  <si>
    <t>General OSHA Training Topics</t>
  </si>
  <si>
    <t>Crane, Excavation, High Voltage, Traffic control</t>
  </si>
  <si>
    <t>Overhead Crane, Excavation, Traffic Control, Scaffold, Forklift, and Aerial lift.</t>
  </si>
  <si>
    <t>Geopentech</t>
  </si>
  <si>
    <t>Provide hydrogeological services on Cr 6 conditions and third party review of PG&amp;E's activities at Topock Compressor Station</t>
  </si>
  <si>
    <t>Site Assessment and remediation, sampling, and report preparation $25k.  Wastewater permit determinations.  Assist with development of wastewater and storm water plans $25k. FY 2013-14 only.</t>
  </si>
  <si>
    <t>Site Assessment and remediation, sampling, and report preparation $25k. Wastewater permit determinations. Assist with development of wastewater and strom water plans $25k.</t>
  </si>
  <si>
    <t>Site assessment and remediation, sampling, and report preparation.  Wastewater permit determinations.</t>
  </si>
  <si>
    <t>GreenWater Laboratories</t>
  </si>
  <si>
    <t>Algal toxin analytical services</t>
  </si>
  <si>
    <t>Hagemeyer Inc. and Industrial Hygiene Management</t>
  </si>
  <si>
    <t>Grade D Reading Air Certifications for Compressors.</t>
  </si>
  <si>
    <t>Hagemeyer Inc. and Industrial hygiene Mgmt.</t>
  </si>
  <si>
    <t>Grade D Reading Air Certifications for Compressors</t>
  </si>
  <si>
    <t>Hazardous Material Training</t>
  </si>
  <si>
    <t>Remediation, Management, DOT Shipper/Driver</t>
  </si>
  <si>
    <t>Remediation, Management, Shipper/Driver</t>
  </si>
  <si>
    <t>High Desert Winds Consulting</t>
  </si>
  <si>
    <t>Need SME available to expand Machine Vibration Program/Benefits all of MWD</t>
  </si>
  <si>
    <t>Industrial Hygiene Management (IHM)</t>
  </si>
  <si>
    <t>Asbestos and lead facility surveys for sites that will be disturbed (e.g. construction, remodel).</t>
  </si>
  <si>
    <t>IH Surveys - Conducts exposure monitoring (e.g. asbestos, lead, welding operations, new hazards), new chemicals PELs (e.g. chromium and silica); ventilation recertification and Abatement IH Oversight.</t>
  </si>
  <si>
    <t>IH Surveys - Conducts the sampling for the exposure monitoring (e.g. asbestos, lead, welding operations); new chemicals PELs (e.g. chromium and silica); new tasks; and ventaliation exposure monitoring.</t>
  </si>
  <si>
    <t>Kazarians &amp; Associates, Inc.</t>
  </si>
  <si>
    <t>Provide process hazard analysis (PHA) and validation reviews of Risk Management Program for chlorine.</t>
  </si>
  <si>
    <t>Kramer Safety</t>
  </si>
  <si>
    <t>Provides safety consultation, including Mock OSHA inspection and specialized training.</t>
  </si>
  <si>
    <t>Lead Training</t>
  </si>
  <si>
    <t>Sampler, Hud, Project mgr, Worker</t>
  </si>
  <si>
    <t>Lead training</t>
  </si>
  <si>
    <t>Sampler, Hud, Project Manager, Worker.</t>
  </si>
  <si>
    <t>Medical Emergency Skills</t>
  </si>
  <si>
    <t>To provide Medical Emergency Skill straining 400 employees</t>
  </si>
  <si>
    <t>To provide Medical Emergency Skills training to 400 employees.</t>
  </si>
  <si>
    <t>Michelson Laboratory (or equivalent lab)</t>
  </si>
  <si>
    <t>Identification of bacteria found in distribution system biofilm as a result of new treatment application</t>
  </si>
  <si>
    <t>Microbial Insights</t>
  </si>
  <si>
    <t>Phospholipid fatty acid analytical services for microbial identification and characterization</t>
  </si>
  <si>
    <t>Mike Bell Consulting</t>
  </si>
  <si>
    <t>Provide advice on energy issues for MWD, DWR, SWP activities, CRA operations and small-hydro power plants.</t>
  </si>
  <si>
    <t>Mt. San Antonio College</t>
  </si>
  <si>
    <t>MSAC contract  training for Mechanic Program Period 5 &amp; 6. Based on 176  hours of class for apprentices and journey level employees at $250 per class hour for fiscal year 13/14</t>
  </si>
  <si>
    <t>MSAC contract training for Mechanical Apprentice Program Period 5 &amp; 6.  Based on 176 hours of class for apprentices and journey level employees at $250 per class hour.</t>
  </si>
  <si>
    <t>Mt. San Jacinto College</t>
  </si>
  <si>
    <t>Study skills planned for group of new pre-apprentices (15) expected in FY 12/13</t>
  </si>
  <si>
    <t>Study skills planned for group of new pre-apprentices (15).</t>
  </si>
  <si>
    <t>NDMA Consulting Services</t>
  </si>
  <si>
    <t>Provide expert panel advice to develop strategies to control formation of NDMA</t>
  </si>
  <si>
    <t>Navigant Consulting Inc.</t>
  </si>
  <si>
    <t>Network Environmental Systems</t>
  </si>
  <si>
    <t>Hazardous Materials and Waste:  Development of plans, reports, training and inspections.</t>
  </si>
  <si>
    <t>Hazardous Materials and Waste: Development of plans, reports, training and inspections.</t>
  </si>
  <si>
    <t>Ninyo &amp; Moore</t>
  </si>
  <si>
    <t>SIte assessment and remediation, sampling and report preparation</t>
  </si>
  <si>
    <t>Site assessment and remediation, sampling and report preparation.  (CRA Seismic Project - Hinds/Eagle/Iron $245k; Diemer Basin 4 $10k)</t>
  </si>
  <si>
    <t>Occupational Services</t>
  </si>
  <si>
    <t>Provides radiation safety consultation and refresher training.  Conducts servicing and certification of specialized equipment (e.g. biosafety cabinets for Water Quality).</t>
  </si>
  <si>
    <t>Occupational Services Inc.</t>
  </si>
  <si>
    <t>Conducts servicing and certification of specialized equipment (e.g. Biosafety cabinets for Water Quality) and required remediation traning ($2k).</t>
  </si>
  <si>
    <t>Palencia Consulting</t>
  </si>
  <si>
    <t>To provide support for the Sanitary Survey and source water protection activities</t>
  </si>
  <si>
    <t>Production Planning Team -various</t>
  </si>
  <si>
    <t>Shop drawing detailers</t>
  </si>
  <si>
    <t>Quagga Mussel Control Program</t>
  </si>
  <si>
    <t>Technical Advisory Committee</t>
  </si>
  <si>
    <t>RBF Consultants</t>
  </si>
  <si>
    <t>Wastewater permit determinations.  Assist with development of wastewater amd storm water plans.</t>
  </si>
  <si>
    <t>Wastewater permit determinations. Assist with development of wastwater and storm water plans.</t>
  </si>
  <si>
    <t>Seq Wright</t>
  </si>
  <si>
    <t>DNA sequencing services for identification of bacteria and Quagga mussels in the District's source waters and distribution system</t>
  </si>
  <si>
    <t>Benchmarking Consultant</t>
  </si>
  <si>
    <t>Chlorine computer program assistance</t>
  </si>
  <si>
    <t>Diving services</t>
  </si>
  <si>
    <t>Management Coaching</t>
  </si>
  <si>
    <t>Online training curriculum voice over services</t>
  </si>
  <si>
    <t>Provide process hazard analysis (PHA) and avalidation reviews of Risk Management Program for chlorine.</t>
  </si>
  <si>
    <t>Site assessment and remediation, sampling and report preparation.</t>
  </si>
  <si>
    <t>Strategic Planning</t>
  </si>
  <si>
    <t>Technical services (D. Chamieh)</t>
  </si>
  <si>
    <t>Wastewater permit determinations.  Assist with development of wastewater and storm water plans.</t>
  </si>
  <si>
    <t>Tetra Tech Inc</t>
  </si>
  <si>
    <t>WQMREDS software support (Water Quality monitoring and rapid event detection system).</t>
  </si>
  <si>
    <t>UC Irvine</t>
  </si>
  <si>
    <t>Studies on bacterial degradation of cyanotoxins</t>
  </si>
  <si>
    <t>UC Riverside</t>
  </si>
  <si>
    <t>Graduate research program student stipends</t>
  </si>
  <si>
    <t>Graduate research program student stipends (2@$35K each)</t>
  </si>
  <si>
    <t>UC Santa Barbara</t>
  </si>
  <si>
    <t>For fisheries studies</t>
  </si>
  <si>
    <t>Various Consultants</t>
  </si>
  <si>
    <t>Organizational Initiatives/Improvements</t>
  </si>
  <si>
    <t>WQ Consultants</t>
  </si>
  <si>
    <t>Flavor Profile Training and Specialty Workshops</t>
  </si>
  <si>
    <t>Water Quality Solutions</t>
  </si>
  <si>
    <t>Annual lake summary reports</t>
  </si>
  <si>
    <t>Weck Laboratories</t>
  </si>
  <si>
    <t>To provide environmental testing services for chemical and microbiological analysis.</t>
  </si>
  <si>
    <t>Weck Laboratories, Inc,</t>
  </si>
  <si>
    <t>WeckLaboratories,Inc.</t>
  </si>
  <si>
    <t>Winefield &amp; Associates</t>
  </si>
  <si>
    <t>To develop and revise hazardous materials business embergency plans (BEP) for all facilities.  Assist with developing hazardous waste and materials reports.</t>
  </si>
  <si>
    <t>Winefield &amp; Associates, Inc.</t>
  </si>
  <si>
    <t>To develop and revise Hazardous materials business emergency plans (BEP) for all facilities.</t>
  </si>
  <si>
    <t>Woodward, Alpert, &amp; Associates</t>
  </si>
  <si>
    <t>Conduct specialized ergonomic evaluation (including repetitive motion) for workers compensation cases.</t>
  </si>
  <si>
    <t>Worley Parsons Komex</t>
  </si>
  <si>
    <t>Site assessment and remediation, sampling, well development and report preparation.</t>
  </si>
  <si>
    <t>Worley Parsons Komex O&amp;M</t>
  </si>
  <si>
    <t>Site assessment and remediation, sampling, well development and report preparation for Skinner groundwater remediation (MTBE) and Sunset Garage hydraulic life (hydraulic oil).</t>
  </si>
  <si>
    <t>Yorke Environmental</t>
  </si>
  <si>
    <t>01010-UnitTeam</t>
  </si>
  <si>
    <t>$25,000 - Road maintenance; $500 - mobile radio repairs</t>
  </si>
  <si>
    <t>01013 - Desert Region Unit Team</t>
  </si>
  <si>
    <t>Budget to Proposed: Asphalt maintenance, fog sealing, chip sealing, and paint striping.</t>
  </si>
  <si>
    <t>Proposed: $1.2K - Equipment repairs &amp; shop tool repairs; $600 - Mobile radio repairs; $400 - Plumbing &amp; locksmith services</t>
  </si>
  <si>
    <t>01208-BusinessSupportTeam</t>
  </si>
  <si>
    <t>Proposed: $200 - Office equipment repairs; $400 - Mobile radio repairs</t>
  </si>
  <si>
    <t>Proposed: $200 Plumbing/locksmith services; $200 - Office equipment repairs; $400 - Mobile radio repairs</t>
  </si>
  <si>
    <t>Proposed: $1K - Equipment repairs &amp; shop tool repairs; $500 - Crane repairs; $600 - Mobile radio repairs; $400 - Plumbing &amp; locksmith services</t>
  </si>
  <si>
    <t>Proposed: $400 - Equipment repairs &amp; shop tool repairs; $500 - Crane repairs; $500 - Mobile radio repairs; $700 - Plumbing &amp; locksmith services</t>
  </si>
  <si>
    <t>Budget to Projected/Proposed: Decrease based on less equipment repairs needed (applied $9K in savings to outside services - non professional) Projected: $1.5K - Plumbing &amp; locksmith services; $1K - Mobile radio repairs; $2.5K - Crane repairs; $1K - Shop equipment, tool, &amp; pump repairs</t>
  </si>
  <si>
    <t>Proposed: $1.5K - Plumbing &amp; locksmith services; $2K - Mobile radio repairs; $2.5K - Crane repairs; $10K - Shop equipment, tool, &amp; pump repairs</t>
  </si>
  <si>
    <t>01212-SkinnerTeam</t>
  </si>
  <si>
    <t>Proposed: $500 - Plumbing &amp; locksmith services; $1.4K - Mobile radio repairs; $2.2K - Pump repairs; $2.2K - Equipment, shop tools, &amp; crane repair</t>
  </si>
  <si>
    <t>Proposed: $500 - Plumbing &amp; locksmith services; $1.5K - Mobile radio repairs; $2.4K - Pump repairs; $2.3K - Equipment, shop tools, &amp; crane repair</t>
  </si>
  <si>
    <t>Proposed: $1.2K - Automated gate &amp; rollup door repairs; $1K - Window replacement; $1.5K - Plumbing &amp; locksmith services; $9.6K - Shop equipment/tools repair; $3K - Elevator repairs; $1.5K - Fire alarm repairs; $6K - Valve repairs/motor repair/rewinding; $9K - Instrumentation &amp; circuit board repairs</t>
  </si>
  <si>
    <t>Proposed: $700 - Automated gate &amp; rollup door repairs; $1K - Window replacement; $1.5K - Plumbing &amp; locksmith services; $10.5K - Office &amp; shop equipment/tools repair; $3K - Elevator repairs; $1.5K - Fire alarm repairs; $1K - Mobile radio repairs; $2K - Valve repairs - $4K - Motor repair/rewinding; $8K - Instrumentation &amp; circuit board repairs</t>
  </si>
  <si>
    <t>Aircraft maintenance Contract</t>
  </si>
  <si>
    <t>01223 - Aqueduct maintenance Team</t>
  </si>
  <si>
    <t>Budget to Proposed: Anticipated equipment repairs required for tour boat, pontoon boat, drag repairs, essex finish grade drag, and radio intalls for new vehicles.</t>
  </si>
  <si>
    <t>01224-Trades Team</t>
  </si>
  <si>
    <t>Budget To Proposed: Utilization of qualified contractors to offset labor shortage. Roof replacement $40,000, Housing refurbishment - $80,000, Flooring replacement - $30,000, Asbestos abatement - $50,000.</t>
  </si>
  <si>
    <t>Roof replacement $40,000, Housing refurbishment - $80,000, Flooring replacement - $30,000,</t>
  </si>
  <si>
    <t>Roof replacement $40,000, Housing refurbishment - $80,000, Flooring replacement - $30,000,  Asbestos abatement -$50,000</t>
  </si>
  <si>
    <t>Budget to Proposed: Increase due to the the need to recondition babbitt bearings, blasting of various pump parts, electric motor rebuilds, and servicing of machines.</t>
  </si>
  <si>
    <t>01227 - Control Systems Team</t>
  </si>
  <si>
    <t>Budget to Proposed: Test equipment calibration.</t>
  </si>
  <si>
    <t>Budget to Proposed: Concrete repairs</t>
  </si>
  <si>
    <t>01229 - Iron Team</t>
  </si>
  <si>
    <t>Budget to Proposed: Needed for concrete repairs.</t>
  </si>
  <si>
    <t>01231 - Facility Services Team</t>
  </si>
  <si>
    <t>Flooring repairs for Guest Lodge, Dorms, and Dining facilities.</t>
  </si>
  <si>
    <t>01286 - Eagle Team</t>
  </si>
  <si>
    <t>Budget to Proposed: To repair concrete at Eagle Pump Plant</t>
  </si>
  <si>
    <t>01287-Hinds Plant</t>
  </si>
  <si>
    <t>Budget to Proposed: Concrete repairs and Elevator maintenance.</t>
  </si>
  <si>
    <t>Elevator maintenance</t>
  </si>
  <si>
    <t>Elevator maintenance.</t>
  </si>
  <si>
    <t>ATI</t>
  </si>
  <si>
    <t>O3 generator yearly calibration ($250/year)</t>
  </si>
  <si>
    <t>Accusonic</t>
  </si>
  <si>
    <t>Accusonic flow meter transciever board repairs.</t>
  </si>
  <si>
    <t>Burlington</t>
  </si>
  <si>
    <t>High voltage PPE testing: 14 LV gloves, 8 HV gloves, and 7 hot sticks</t>
  </si>
  <si>
    <t>Contractor TBD</t>
  </si>
  <si>
    <t>Replacement of doors at Lake Mathews Auto Shop, Bldg 8</t>
  </si>
  <si>
    <t>EJ Ward</t>
  </si>
  <si>
    <t>Fuel Management Project equipment maintenance services.</t>
  </si>
  <si>
    <t>Electric Motor Repairs</t>
  </si>
  <si>
    <t>Electric motor repairs</t>
  </si>
  <si>
    <t>Fabrication/Machine Team - Unspecified</t>
  </si>
  <si>
    <t>Repair of Shop Equipment</t>
  </si>
  <si>
    <t>Repair of shop equipment</t>
  </si>
  <si>
    <t>GE Digital</t>
  </si>
  <si>
    <t>CUF dew point yearly calibration ($645/year)</t>
  </si>
  <si>
    <t>CUF dew point yearly calibration (MMY 2650)</t>
  </si>
  <si>
    <t>CUF dew point yearly calibration (Probe)</t>
  </si>
  <si>
    <t>Mills Plant dew point yearly calibration ($730 x 3/units/yr))</t>
  </si>
  <si>
    <t>Gopher Construction</t>
  </si>
  <si>
    <t>Septic tank cleaning / repairs.</t>
  </si>
  <si>
    <t>Agreement with HP/Compaq for repair/replacement of DEC/HP SCADA hardware</t>
  </si>
  <si>
    <t>Agreement wuth HP for repair/replacement of existing HP SCADA hardware.</t>
  </si>
  <si>
    <t>Analyzer repairs (CL2/NH3/FL2/NTU</t>
  </si>
  <si>
    <t>Annual inspection of personal protective equipment (PPE) such as insul</t>
  </si>
  <si>
    <t>Annual inspection of personal protective equipment (PPE) such as insulating gloves and hotsticks</t>
  </si>
  <si>
    <t>IBR</t>
  </si>
  <si>
    <t>Particle counter yearly calibration ($335 x 10 units)</t>
  </si>
  <si>
    <t>J. G. Tucker</t>
  </si>
  <si>
    <t>CL2/NH3 gas generators recalibration ($250/year for 3 units)</t>
  </si>
  <si>
    <t>Left Coast Scales</t>
  </si>
  <si>
    <t>Truck scale calibration performed quarterly for CUF ($200 x 4/yr)</t>
  </si>
  <si>
    <t>Maintenance Services Team - Handyman</t>
  </si>
  <si>
    <t>Miscellaneous repairs</t>
  </si>
  <si>
    <t>Carpet cleaning services</t>
  </si>
  <si>
    <t>Ceiling repairs/replace tiles</t>
  </si>
  <si>
    <t>Door repairs</t>
  </si>
  <si>
    <t>Fire suppression/alarm maintenance and repairs</t>
  </si>
  <si>
    <t>General repairs such as motors, pumps, electrical, etc.</t>
  </si>
  <si>
    <t>Lock maintenance and key duplication</t>
  </si>
  <si>
    <t>Miscellaneous plumbing</t>
  </si>
  <si>
    <t>Replacement glass for windows and doors</t>
  </si>
  <si>
    <t>Roof repairs</t>
  </si>
  <si>
    <t>Parkhouse Tire</t>
  </si>
  <si>
    <t>Tire Repair &amp; Services</t>
  </si>
  <si>
    <t>Tire Repair and Services</t>
  </si>
  <si>
    <t>Tire repair and services.</t>
  </si>
  <si>
    <t>Production Planning team - unspecified</t>
  </si>
  <si>
    <t>Outside services such as heat treating, galvanizing, etc.</t>
  </si>
  <si>
    <t>Repair Providers</t>
  </si>
  <si>
    <t>Maint./repair for vibration equipment</t>
  </si>
  <si>
    <t>Repairs to aging video equipment</t>
  </si>
  <si>
    <t>Repairs to aging video equipment.</t>
  </si>
  <si>
    <t>BUDGET TO PROPOSED:  Increase due to required drain cleaning service for treatment processes related issues</t>
  </si>
  <si>
    <t>Shimadzo Scientific</t>
  </si>
  <si>
    <t>Indigo spectrometer yearly calibration ($350/year)</t>
  </si>
  <si>
    <t>Simply the Best Plumbing</t>
  </si>
  <si>
    <t>Plumbing Service for the Eagle Rock Facility.</t>
  </si>
  <si>
    <t>ABB/Sparling Magmeter Repairs</t>
  </si>
  <si>
    <t>Air Compressor Maintenance</t>
  </si>
  <si>
    <t>Air Conditionand Heating maintenance and repairs</t>
  </si>
  <si>
    <t>Annusal transfer switch testing and certification</t>
  </si>
  <si>
    <t>Ceiling repairs.</t>
  </si>
  <si>
    <t>Celing Repairs</t>
  </si>
  <si>
    <t>Compliance inspections on 2 dust collectors for old and new blast booths and repairs on old and new blast rooms</t>
  </si>
  <si>
    <t>Dew Point Monitor Repairs</t>
  </si>
  <si>
    <t>Draining and plumbing service</t>
  </si>
  <si>
    <t>Elevator monthly service and maintenance</t>
  </si>
  <si>
    <t>Exterior Building Painting.</t>
  </si>
  <si>
    <t>Fire alarm maintenance.</t>
  </si>
  <si>
    <t>Fire alarm maintence</t>
  </si>
  <si>
    <t>Fire suppression repair services</t>
  </si>
  <si>
    <t>Floor repair and maintenance.</t>
  </si>
  <si>
    <t>Flooring Repair and Maintenance</t>
  </si>
  <si>
    <t>Fox Thermal Mass 10-A Flowmeter Repairs</t>
  </si>
  <si>
    <t>Gate Maintenance and Repairs  for LOR, Etiwanda and San Dimas PCS</t>
  </si>
  <si>
    <t>Geomation Radio Repairs for Equipment in C &amp; D</t>
  </si>
  <si>
    <t>Granulated Activated Carbon Replacement for Mag Cyn Oil/Water Separator</t>
  </si>
  <si>
    <t>High voltage safety gear testing</t>
  </si>
  <si>
    <t>IBR Particle Counter Repairs</t>
  </si>
  <si>
    <t>Industrial pump reparis, outside machine work</t>
  </si>
  <si>
    <t>Instrumentation, radio and tool repairs/calibrations</t>
  </si>
  <si>
    <t>Interior Building Painting.</t>
  </si>
  <si>
    <t>Landscaping required maintenance and sprinkler repairs.</t>
  </si>
  <si>
    <t>Landscaping required maintenance to avoid flooding</t>
  </si>
  <si>
    <t>Lighting and electric repairs and maintenance.</t>
  </si>
  <si>
    <t>Liighting and electric repairs and maintenance</t>
  </si>
  <si>
    <t>Lock and door repairs</t>
  </si>
  <si>
    <t>Locksmith Services as Needed</t>
  </si>
  <si>
    <t>Machine, balance, and rebuild pumps (2 @ $2,000 ea.)</t>
  </si>
  <si>
    <t>Maintain boat engines, instruments, and SCUBA gear</t>
  </si>
  <si>
    <t>Misc repairs on lab instruments for the Plant labs</t>
  </si>
  <si>
    <t>Misc repairs on vehicles and vehicle equipment</t>
  </si>
  <si>
    <t>Motor Rewindings</t>
  </si>
  <si>
    <t>Motor reqinds/rebuilds</t>
  </si>
  <si>
    <t>Motor rewinds and repairs (2/year)</t>
  </si>
  <si>
    <t>Ozone Chiller System Maintenance</t>
  </si>
  <si>
    <t>PA systems repairs</t>
  </si>
  <si>
    <t>Painting Services</t>
  </si>
  <si>
    <t>Permanent building office modifications</t>
  </si>
  <si>
    <t>Permanent building office modifications.</t>
  </si>
  <si>
    <t>Plant &amp; Magazine Canyon perimeter fencing and Gate Repairs as needed.</t>
  </si>
  <si>
    <t>Plant Accusonic Unit Repair - CM for SCADA</t>
  </si>
  <si>
    <t>Plumbing Repairs</t>
  </si>
  <si>
    <t>Plumbing Service for the Eagle Rock Facility</t>
  </si>
  <si>
    <t>Pressure regulating calibrations and inspections for all SCBA's</t>
  </si>
  <si>
    <t>Railroad Track Repairs</t>
  </si>
  <si>
    <t>Repair CMIS stations</t>
  </si>
  <si>
    <t>Repair MOV actuators (3 @ $800 ea)</t>
  </si>
  <si>
    <t>Repair and Calibration of Instrumentation</t>
  </si>
  <si>
    <t>Repair large motors (6 @ $1200 ea)</t>
  </si>
  <si>
    <t>Repair large motors (6 @ $2240 ea)</t>
  </si>
  <si>
    <t>Repair of gear reducers/boxes</t>
  </si>
  <si>
    <t>Repair of large pumps</t>
  </si>
  <si>
    <t>Repair of open loop cooling pumps (1 @ $13,000 ea.)</t>
  </si>
  <si>
    <t>Repair of pressure valves</t>
  </si>
  <si>
    <t>Repair of valves</t>
  </si>
  <si>
    <t>Repairs for lab instruments</t>
  </si>
  <si>
    <t>Repairs on equipment</t>
  </si>
  <si>
    <t>Repairs on lab equipment</t>
  </si>
  <si>
    <t>Repairs, construction, and fabrication on lab work benches, equipment, floors, etc. not covered by Facilities Management</t>
  </si>
  <si>
    <t>Rewind large motors (8 @ $2000 ea)</t>
  </si>
  <si>
    <t>Road repairs</t>
  </si>
  <si>
    <t>Road repairs.</t>
  </si>
  <si>
    <t>Roof Repairs</t>
  </si>
  <si>
    <t>Roof, Door, Window Leak Repairs</t>
  </si>
  <si>
    <t>Satellite Service for the Eagle Rock Facility</t>
  </si>
  <si>
    <t>Satellite Service for the Eagle Rock Facility.</t>
  </si>
  <si>
    <t>Small equipment rentals</t>
  </si>
  <si>
    <t>Sparling Tigermag Flowmeter Tranducer Repairs</t>
  </si>
  <si>
    <t>Tank rentals and filter exchanges (Chlorine and Ozone Building)</t>
  </si>
  <si>
    <t>UPS Repairs</t>
  </si>
  <si>
    <t>Valve Electrical Repairs</t>
  </si>
  <si>
    <t>Water Treatment Plant Equipment Repairs &amp; Modifications</t>
  </si>
  <si>
    <t>Window Repairs</t>
  </si>
  <si>
    <t>electrical high voltage switch equipment certification, motor repairs &amp; rewinding, PLC &amp; VFD repairs (programmable logic controllers &amp; variable frequency drives)</t>
  </si>
  <si>
    <t>elevator repairs, air conditioning repairs, all other major unexpected repairs, ion exchange "filter &amp; UV" tanks contract for lab, water softening tanks for caustic soda dilution, roto rooter drains &amp; toilets.</t>
  </si>
  <si>
    <t>meter calibration, instrumentation repairs:  magmeters, flowmeters, analyzers, etc.</t>
  </si>
  <si>
    <t>plumbing repairs, locksmith repairs, pump repairs, mobile crane repairs/maintenance, mass flowmeter calibration, welding gas regulator repairs, air compressor repairs, oil analysis, chlorine generator calibration</t>
  </si>
  <si>
    <t>Techno Coatings</t>
  </si>
  <si>
    <t>Abrasive blasting &amp; coating of items containing lead</t>
  </si>
  <si>
    <t>Transcat</t>
  </si>
  <si>
    <t>Calibration for Beamex ($600 x 2/units)</t>
  </si>
  <si>
    <t>Railroad track repairs</t>
  </si>
  <si>
    <t>Unspec</t>
  </si>
  <si>
    <t>Aircraft maintenance</t>
  </si>
  <si>
    <t>3 VIP Scuba Tanks</t>
  </si>
  <si>
    <t>Alignment Services</t>
  </si>
  <si>
    <t>Alignment services.</t>
  </si>
  <si>
    <t>As needed repair services</t>
  </si>
  <si>
    <t>Auto Body Repair and Paint Services.</t>
  </si>
  <si>
    <t>Auto Glass Installation and Repair</t>
  </si>
  <si>
    <t>Auto body repair and paint services.</t>
  </si>
  <si>
    <t>Auto glass installation and repair.</t>
  </si>
  <si>
    <t>Dive regulators testing and repairs</t>
  </si>
  <si>
    <t>Facility repairs &amp; offsite equipment repairs</t>
  </si>
  <si>
    <t>Misc Inspection and Repairs of Heavy Equipment</t>
  </si>
  <si>
    <t>Misc Repairs</t>
  </si>
  <si>
    <t>Misc Repairs of Vehicles.</t>
  </si>
  <si>
    <t>Misc Reparis of Vehicles.</t>
  </si>
  <si>
    <t>Misc inspection and repairs of heavy equipment.</t>
  </si>
  <si>
    <t>Misc repairs of vehicles.</t>
  </si>
  <si>
    <t>New Diving Equipment w/gauges needing certification</t>
  </si>
  <si>
    <t>Offsite R&amp;M for Lake Mathews Tool Crib items.</t>
  </si>
  <si>
    <t>Offsite R&amp;M of tools and equipment and onsite R&amp;M.</t>
  </si>
  <si>
    <t>Re-Upholstery Services.</t>
  </si>
  <si>
    <t>Regulator test bench (Gauges) certification</t>
  </si>
  <si>
    <t>Reupholstery Services.</t>
  </si>
  <si>
    <t>Transmission Repair and Services.</t>
  </si>
  <si>
    <t>Transmission repair and services.</t>
  </si>
  <si>
    <t>Various vendors who perform as needed repair services for Weymouth facilities (e.g., plumbing, doors, broken windows). Beginning FY15, funding for these contracts will be transferred to 01041 HVAC/Facilities Maint.</t>
  </si>
  <si>
    <t>Various Facility Repair Providers</t>
  </si>
  <si>
    <t>Facility repairs (includes doors, spill cleanups, locksmith services, plumbing, and replace broken glass)</t>
  </si>
  <si>
    <t>Facility repairs, as needed (includes doors, spill cleanups, locksmith services, plumbing, and replace broken glass). Previously budgeted in 01035, funds are being reallocated from 01035 to 01041</t>
  </si>
  <si>
    <t>$25,000 Repairs and Maintenance - Cottage repairs @ Live Oak Reservoir, Etiwanda Facility and repairs for pumps, cranes and maintenance equipment. Additionally, repairs for security fencing and gates @ Etiwanda, San Dimas HEP, Live Oak Reservoir and Covina PCS. Reduction in funding could result in security breaches at the aforementioned sites and the possibility of work stoppage due to unrepaired maintenance equipment.</t>
  </si>
  <si>
    <t>Accusonic/magmeter repairs</t>
  </si>
  <si>
    <t>Budget to Proposed based on anticipated repairs for pumps, cranes, fencing repairs/installations and equipment for the Los Angeles Team I.</t>
  </si>
  <si>
    <t>Budget to Proposed based on fencing repairs, roof replacements and debris/dumping clean-up throughout the Western Region.</t>
  </si>
  <si>
    <t>Budget to Proposed based on fencing repairs/replacement, pump, crane and maintenance equipment repairs for the Valley Team. Reduction in funds could result in security issues and missed maintenance due to unrepaired maintenance  equipment.</t>
  </si>
  <si>
    <t>Coatings equipment repairs (blast pots, negative air machines, etc.)</t>
  </si>
  <si>
    <t>Compliance inspections of the baghouse (2 dust collectors)</t>
  </si>
  <si>
    <t>DP cell repairs (analyzers)</t>
  </si>
  <si>
    <t>Flow meter repairs</t>
  </si>
  <si>
    <t>IBR particle counter repairs</t>
  </si>
  <si>
    <t>Water softening service for Weymouth lab</t>
  </si>
  <si>
    <t xml:space="preserve"> Group Manager-Jim Green</t>
  </si>
  <si>
    <t>External contact hour classes and Water Distribution classes.</t>
  </si>
  <si>
    <t>Budget to Proposed:To provide external safety training for the unit.</t>
  </si>
  <si>
    <t>$1K - Coating applications training</t>
  </si>
  <si>
    <t>$100 - Contact hours for two employees to maintain QAC &amp; PCA licenses</t>
  </si>
  <si>
    <t>Budget to Projected/Proposed:  Increase due to transfer of landscape maintenance techs back to ERU BST (from WRU).  $300 - Contact hours for two employees to maintain Qualified Applicator Certificate</t>
  </si>
  <si>
    <t>$300 - Contact hours for certificate renewal; $1K - Pump Principals/Limitorque training</t>
  </si>
  <si>
    <t>$300 - Contact hours for certificate renewal; $800 - Pump Principals; $200 - AWWA seminar</t>
  </si>
  <si>
    <t>$400 - Contact hours for certificate renewal; $800 - Pump Principals</t>
  </si>
  <si>
    <t>$300 - Contact hours for certificate renewal; $700 - Basic Hydraulics</t>
  </si>
  <si>
    <t>$300 - Contact hours for certificate renewal; $1200 - Backflow Device refresher training</t>
  </si>
  <si>
    <t>300 - Contact hours for certificate renewal; $1200 - ClaVal training</t>
  </si>
  <si>
    <t>01222-Business Support</t>
  </si>
  <si>
    <t>Computer Training for Admin and Tech Support Staff</t>
  </si>
  <si>
    <t>01223-AqueductMaintenanceTeam</t>
  </si>
  <si>
    <t>Budget to Proposed: Anticipated required training for staff-crane</t>
  </si>
  <si>
    <t>Budget to Proposed: Electrical Code training.-HVAC training for two</t>
  </si>
  <si>
    <t>01225-PumpmaintenanceTeam</t>
  </si>
  <si>
    <t>Budget to Proposed: Increase due to anticipated CDL, crane, and techni</t>
  </si>
  <si>
    <t>01226-PowerlineMaintenanceTeam</t>
  </si>
  <si>
    <t>Budget to Proposed: High voltage training.</t>
  </si>
  <si>
    <t>01227-ControlSystemsTeam</t>
  </si>
  <si>
    <t>Budget to Proposed: Training for new technology being incorporated</t>
  </si>
  <si>
    <t>01228-Gene and IntakeTeam</t>
  </si>
  <si>
    <t>Budget to Proposed:Technical and regulatory training.</t>
  </si>
  <si>
    <t>Budget to Proposed: CEU's will ber equired for this budget period.</t>
  </si>
  <si>
    <t>Budget to Proposed: Facility management seminar - CustomerService</t>
  </si>
  <si>
    <t>Budget to Proposed: Anticipated need for water certificate CEU's this period.</t>
  </si>
  <si>
    <t>Budget to Proposed: Water certificate class registration fees.</t>
  </si>
  <si>
    <t>1 FTE</t>
  </si>
  <si>
    <t>WEB training</t>
  </si>
  <si>
    <t>AMR Training</t>
  </si>
  <si>
    <t>Replacement AMR Technician</t>
  </si>
  <si>
    <t>AQUA</t>
  </si>
  <si>
    <t>Attend annual conference.  Staff: TBD</t>
  </si>
  <si>
    <t>ASM General Meeting</t>
  </si>
  <si>
    <t>Registration fee for training or symposium on advanced microbiological methods development.</t>
  </si>
  <si>
    <t>100 contact hours needed for team at $30/hour</t>
  </si>
  <si>
    <t>117 contact hours needed for team at $40/hour (13 FTEs x 9 hrs x $40)</t>
  </si>
  <si>
    <t>Attend AWWA WQTC</t>
  </si>
  <si>
    <t>Five FTEs to attend annual workshop/training classes (5 FTEs x $120)</t>
  </si>
  <si>
    <t>Manager to attend conference for continuing education units and changing concepts and technologies within the water treatment industry.</t>
  </si>
  <si>
    <t>Primary and secondary operator to attend conference for continuing education units and changing concepts and technologies within the water treatment industry.</t>
  </si>
  <si>
    <t>Primary operator to attend conference for continuing education units and changing concepts and technologies within the water treatment industry.</t>
  </si>
  <si>
    <t>Registration fees to attend local seminars and workshops.</t>
  </si>
  <si>
    <t>AWWA ACE</t>
  </si>
  <si>
    <t>Registration fee to attend AWWA Annual Conference and Exposition (ACE)</t>
  </si>
  <si>
    <t>AWWA Annual Conference</t>
  </si>
  <si>
    <t>Attend AWWA ACE. Staff: Liang.</t>
  </si>
  <si>
    <t>Registration fees for AWWA Annual Conference -  Krasner (Boston, 2014 and Chicago, 2016); Krasner &amp; Slifko (Anaheim, 2015)</t>
  </si>
  <si>
    <t>Registration fees for AWWA Annual Conference -  Krasner (Chicago, 2016); Krasner &amp; Slifko (Anaheim, 2015)</t>
  </si>
  <si>
    <t>Registration fees for AWWA Annual Conference - 1 Person:  Dale or Krasner</t>
  </si>
  <si>
    <t>AWWA CA/NV</t>
  </si>
  <si>
    <t>Attend 2 semi-annual conferences.  Staff:  rotating attendance</t>
  </si>
  <si>
    <t>Registration fee to attend AWWA CA/NV Fall Conference.</t>
  </si>
  <si>
    <t>Registration fee to attend AWWA CA/NV Spring Conference.</t>
  </si>
  <si>
    <t>AWWA CA/NV Conference</t>
  </si>
  <si>
    <t>Attend AWWA CA/NV Fall Conference.  Location TBD.</t>
  </si>
  <si>
    <t>Attend CA-NV Conference.  Team Manager or one staff.</t>
  </si>
  <si>
    <t>AWWA CA/NV Extravaganza</t>
  </si>
  <si>
    <t>Registration to attend conference meeting in Orange County, California.  Team Manager and one staff</t>
  </si>
  <si>
    <t>AWWA CA/NV Section Meeting</t>
  </si>
  <si>
    <t>Attend AWWA CA/NV Section Meeting/Fall (TBD) or Spring (TBD) - Dale</t>
  </si>
  <si>
    <t>Attend AWWA CA/NV Section Meeting/Fall (TBD) or Spring (TBD) - Slifko</t>
  </si>
  <si>
    <t>AWWA WQTC</t>
  </si>
  <si>
    <t>Attend AWWA WQTC.  Staff: C. Guo</t>
  </si>
  <si>
    <t>Attend AWWA WQTC.  Staff: Sr Chemist</t>
  </si>
  <si>
    <t>Attend AWWA Water Quality Technology Conference.  Staff TBD.</t>
  </si>
  <si>
    <t>Registration fee to attend AWWA Water Quality and Technology Conference.</t>
  </si>
  <si>
    <t>Registration fee to attend WQTC meeting. Date and location TBD.</t>
  </si>
  <si>
    <t>Registration for AWWA Annual Conference.  Location: TBD  Person: (TBD)</t>
  </si>
  <si>
    <t>Registration for AWWA WQTC. Location - New Orleans, 2014. Person - Slifko or Krasner</t>
  </si>
  <si>
    <t>Registration for AWWA WQTC. Location - Salt Lake City, 2015. Person - Slifko or Krasner</t>
  </si>
  <si>
    <t>Registration for AWWA WQTC. Locations - Long Beach, 2013; New Orleans, 2014; Salt Lake City, 2015. Person - Slifko or Krasner</t>
  </si>
  <si>
    <t>AWWA-CA/NV</t>
  </si>
  <si>
    <t>AWWA CA/NV conference registration. Location and Staff: TBD (2 people)</t>
  </si>
  <si>
    <t>AWWA/AMTA MemTech</t>
  </si>
  <si>
    <t>Registration fee to attend AWWA/AMTA Membrane Technology Conference and Exposition.</t>
  </si>
  <si>
    <t>Admin Services Team - Unspecified</t>
  </si>
  <si>
    <t>Employee Development/Team Building</t>
  </si>
  <si>
    <t>Management related training</t>
  </si>
  <si>
    <t>Alga Toxin Workshop</t>
  </si>
  <si>
    <t>Attend workshop.  Staff:  TBD</t>
  </si>
  <si>
    <t>Allen Bradley</t>
  </si>
  <si>
    <t>PLC training</t>
  </si>
  <si>
    <t>PLC training for 2 programmers.</t>
  </si>
  <si>
    <t>PLC-5 and RSLogix 5 for 2 FTEs ($468/day x 4 days x 2/FTEs)</t>
  </si>
  <si>
    <t>American Backflow Prevention Association</t>
  </si>
  <si>
    <t>Attend American Backflow Prevention Assoc. (ABPA) West Regional Conference.</t>
  </si>
  <si>
    <t>Seminar required for recertification in Riverside County.</t>
  </si>
  <si>
    <t>American Council of Independent Laboratories</t>
  </si>
  <si>
    <t>Training for ACIL, AWWA, EPA, A2LA, TNI, and other QA-related training</t>
  </si>
  <si>
    <t>American Groundwater Assoc. Workshops (four @ $500 each).</t>
  </si>
  <si>
    <t>American Groundwater Association Workshops (4 @ $500 ea.)</t>
  </si>
  <si>
    <t>American Industrial Hygience Conference</t>
  </si>
  <si>
    <t>Annual professional development confernce.</t>
  </si>
  <si>
    <t>Registration and tuition for Professional Development Course. (Jacobs or Perez)</t>
  </si>
  <si>
    <t>Registration and tution for Professional Development Courses. (Jacobs or Perez)</t>
  </si>
  <si>
    <t>American Industrial Hygiene Conference</t>
  </si>
  <si>
    <t>Annual professional development conference.</t>
  </si>
  <si>
    <t>American Industrial Hygiene Conference and Exposition (AIHCE)) or Professional Conference on Industrial Hygiene (PCIH)</t>
  </si>
  <si>
    <t>Registration and tuition for the Conference and Professional Development Courses (Jacobs or Perez)</t>
  </si>
  <si>
    <t>American Society for Microbiology</t>
  </si>
  <si>
    <t>Registration to attend ASM, Southern California Branch, in San Diego. Team Manager and one staff.</t>
  </si>
  <si>
    <t>American Society for Virology/Microbiology</t>
  </si>
  <si>
    <t>Registration to attend conference.  De Leon</t>
  </si>
  <si>
    <t>Annual professional development conference</t>
  </si>
  <si>
    <t>American Water Work Association Day</t>
  </si>
  <si>
    <t>Asbesto Project Management - Refresher training</t>
  </si>
  <si>
    <t>Tuition fee for (3) 1-day refresher courses at $195 each. (Cargile/Wong)</t>
  </si>
  <si>
    <t>Asbestos Project Management (Refresher training)</t>
  </si>
  <si>
    <t>Asbestos Project Management - Refresher Training</t>
  </si>
  <si>
    <t>Building inspector, Cenment Pipe Worker - 224 employees in both Asbestos worker and Cement pipe program.  20 classes each for cement pipe refresher and asbestos worker refresher, 3 initial classes for each.</t>
  </si>
  <si>
    <t>AsbestosProjectManagement-Refreshertrainin</t>
  </si>
  <si>
    <t>TuitionFeefor3X1dayrefreshercoursesat$195each (Cargile/Wong)</t>
  </si>
  <si>
    <t>Assistant Group Manager-JimGreen</t>
  </si>
  <si>
    <t>Assistant Group Manager-ShaneChapman</t>
  </si>
  <si>
    <t>Asst. Group Manager- Brad Coffey</t>
  </si>
  <si>
    <t>External contact hour classes and Water Treatment Operator classes</t>
  </si>
  <si>
    <t>Backflow Prevention Training</t>
  </si>
  <si>
    <t>Registration for backflow prevention training course</t>
  </si>
  <si>
    <t>Biofiltration workshop/seminar</t>
  </si>
  <si>
    <t>Attend NDMA workshop/seminar.  Staff TBD.</t>
  </si>
  <si>
    <t>Business Management Team</t>
  </si>
  <si>
    <t>Technical &amp; administrative training for Business ManagementTeam Staff</t>
  </si>
  <si>
    <t>CALMS Conference</t>
  </si>
  <si>
    <t>California Lake Management Society Conference (CALMS). Location: Clear Lake, CA</t>
  </si>
  <si>
    <t>CESA</t>
  </si>
  <si>
    <t>California Emergency Services Association Conference / Training.</t>
  </si>
  <si>
    <t>CEU classes TBD</t>
  </si>
  <si>
    <t>BUDGET TO PROJECTED/BUDGET TO PROPOSED: No variance</t>
  </si>
  <si>
    <t>CSU Electrical Team Member</t>
  </si>
  <si>
    <t>Commercial Driver Training, lessons, DMV test with truck</t>
  </si>
  <si>
    <t>CWEMF and IEP</t>
  </si>
  <si>
    <t>California Water and Environmental Modeling Forum and Interagency Ecological Program joint annual meeting.</t>
  </si>
  <si>
    <t>Cal Fed/EPA/RWQCB/DWR</t>
  </si>
  <si>
    <t>Cal Fed technical input on Delta, SWP, and other source Water Quality issues.  Sacramento.</t>
  </si>
  <si>
    <t>Cal/OSHA Standards fo the Construction Industry</t>
  </si>
  <si>
    <t>Tuition fee for 40-hr training course.  Provides fundamental information to develop safe work practices as part of the Construction Safety Program (Tran)</t>
  </si>
  <si>
    <t>Cal/OSHA Standards for the Construction Indsustry</t>
  </si>
  <si>
    <t>Cal/OSHA Standards for the Construction Industry</t>
  </si>
  <si>
    <t>Tuition Fee for 40-hr training course. Provides fundamentl information to develop safe work practices as part of the Construction Safety Program (Wong/Jacobs)</t>
  </si>
  <si>
    <t>Annual conference on regulatory tracking and advocacy for state environmental issues.</t>
  </si>
  <si>
    <t>Annual conference on regulatory tracking and advocay for state environmental issues</t>
  </si>
  <si>
    <t>California Stormwater Quality Association (CASQA)</t>
  </si>
  <si>
    <t>Conference on regulatory support for storm water issues.</t>
  </si>
  <si>
    <t>California Stormwater Quality Assocition (CASQA)</t>
  </si>
  <si>
    <t>Centrifugal Pump Training</t>
  </si>
  <si>
    <t>Centrifugal Pump Training (3 emp. - 2 days)</t>
  </si>
  <si>
    <t>Chlorine System Training</t>
  </si>
  <si>
    <t>Chlorine System Training ( 3 emp.- 2 days)</t>
  </si>
  <si>
    <t>Commercial Drivers Training</t>
  </si>
  <si>
    <t>Provide commercial drivers behind the wheel training in preparation for DMV test.</t>
  </si>
  <si>
    <t>Communication and SCAD interface</t>
  </si>
  <si>
    <t>ICCP, AMR, SCADA-link to Sourth California Edison (M. Ferro)</t>
  </si>
  <si>
    <t>Communication and SCADA interface</t>
  </si>
  <si>
    <t>ICCP, AMR, SCADA-link toSouthern California Edison (MikeFerro)</t>
  </si>
  <si>
    <t>EHS Regulatory Update Meetings - Regis for three staff emp. TBD</t>
  </si>
  <si>
    <t>Four local meetings/training</t>
  </si>
  <si>
    <t>Specialized, trade specific (equipment operator) training</t>
  </si>
  <si>
    <t>Electrical Team Members</t>
  </si>
  <si>
    <t>Trade specific (electrica) training</t>
  </si>
  <si>
    <t>Emergency First Response Corp.</t>
  </si>
  <si>
    <t>Medic first aid/CPR training for divers.  Staff: Six Reservoir Management  Team divers</t>
  </si>
  <si>
    <t>Emergency Management</t>
  </si>
  <si>
    <t>Training in emergency management, response and new technology.  De Leon</t>
  </si>
  <si>
    <t>Training in emergency management, response and new technology.  Ric De Leon</t>
  </si>
  <si>
    <t>Emergency Operations Center (EOC) - G. Wilkins</t>
  </si>
  <si>
    <t>Emergency Management training.</t>
  </si>
  <si>
    <t>Emergency Operations Center (EOC) -GeorgeDe Toro)l</t>
  </si>
  <si>
    <t>EOC/Incident Commander Training. In emergency situations, the EOC prog.</t>
  </si>
  <si>
    <t>Registration to attend local seminars, workshops, and training classes</t>
  </si>
  <si>
    <t>Employee development training</t>
  </si>
  <si>
    <t>Miscellaneous employee development training.  Staff: TBD</t>
  </si>
  <si>
    <t>Fabrication Team - Unspecified</t>
  </si>
  <si>
    <t>CNC Machine Operation Training</t>
  </si>
  <si>
    <t>Fabrication Team - unspecified</t>
  </si>
  <si>
    <t>CNC Machine Operation Training: 2 employees training for new large floor mill at manufacturer facility</t>
  </si>
  <si>
    <t>CNC Machine Operation Training: 2-3 employees  to a  local CNC training center</t>
  </si>
  <si>
    <t>CNC Machine Operation Training: 2-3 employees to a  local CNC training center</t>
  </si>
  <si>
    <t>CNC Machine Operation Training: 2-3 staff to a  local CNC training center</t>
  </si>
  <si>
    <t>Fire and Life Safety</t>
  </si>
  <si>
    <t>Tuition fee for 40-hr training course. (Tran/Wong)</t>
  </si>
  <si>
    <t>Tech level, Ops level, and IC level, plus additional training requirements due to new Chemical Responder Program required by OSHA. 129 empoyees - 2 classes at each facility plus 2 makeups. 1 initial class.</t>
  </si>
  <si>
    <t>General Electric &amp; Western Electric Coordinating Council</t>
  </si>
  <si>
    <t>Positive Sequence Load-Flows and Reliability Standards</t>
  </si>
  <si>
    <t>Overhead Crane, Excavation, Traffic control, Scaffold, Forklifrt and Aerial lift.</t>
  </si>
  <si>
    <t>Gordon/CEC Conference (alt years)</t>
  </si>
  <si>
    <t>Attend national conference.  Staff:  TBD</t>
  </si>
  <si>
    <t>Group Manager- Jim Green</t>
  </si>
  <si>
    <t>Group Manager-Jim Green</t>
  </si>
  <si>
    <t>HVAC Team/Unspecified</t>
  </si>
  <si>
    <t>Training for (6) staff on HVAC equipment within the ozone process, and refresher on electronic controls</t>
  </si>
  <si>
    <t>Training for the treatment plant Control System Team personnel for PM/CM training on the Hach on-line WQ instrumentation.</t>
  </si>
  <si>
    <t>Hazard Communications</t>
  </si>
  <si>
    <t>Tuition Fee for 40-Hr Training Course (Chambliss)  Provides fundamental information for EE to manage hazard communications, due to new regulations.</t>
  </si>
  <si>
    <t>Tuition fee for 40-hr training course.  Provides fundamental information for EE to manage hazard communications to due new regulations. (Tran)</t>
  </si>
  <si>
    <t>Remediation, Management, DOT Shipper/Driver.</t>
  </si>
  <si>
    <t>Hearing Conservation Training</t>
  </si>
  <si>
    <t>Tuition Fee for 40-Hr Training Course (Landgaard)  Employee needs refresher class on Hearing Conservation adn Threshold shifts reporting requirements.</t>
  </si>
  <si>
    <t>High Voltage Electrical Safety and NFPA</t>
  </si>
  <si>
    <t>Provide training in high voltage safety to District electrical employees.</t>
  </si>
  <si>
    <t>Provide training in high voltage safety to district electrical employees.</t>
  </si>
  <si>
    <t>Basic Hydraulics &amp; Troubleshooting (1)</t>
  </si>
  <si>
    <t>Basic Hydraulics &amp; Troubleshooting (5)</t>
  </si>
  <si>
    <t>Battery Maintenance &amp; Testing (3)</t>
  </si>
  <si>
    <t>Circuit Breaker Maintenance, Air &amp; Vacuum (2)</t>
  </si>
  <si>
    <t>Circuit Breaker Maintenance, Air &amp; Vacuum (4)</t>
  </si>
  <si>
    <t>Circuit Breaker Maintenance, SF6 (4)</t>
  </si>
  <si>
    <t>Electrical Safety &amp; Troubleshooting Training (1)</t>
  </si>
  <si>
    <t>Electrical Safety &amp; Troubleshooting Training (2)</t>
  </si>
  <si>
    <t>High Voltage Electrical Safety (1)</t>
  </si>
  <si>
    <t>High Voltage Electrical Safety (2)</t>
  </si>
  <si>
    <t>Infrared Thermography Recertification (2)</t>
  </si>
  <si>
    <t>NETA Technical Training (10)</t>
  </si>
  <si>
    <t>Relay Design, Calibration &amp; Maintenance Training (3)</t>
  </si>
  <si>
    <t>SF6 Sampling and Handling (10)</t>
  </si>
  <si>
    <t>Substation Maintenance Level I Training (1)</t>
  </si>
  <si>
    <t>Substation Maintenance Level I Training (2)</t>
  </si>
  <si>
    <t>Various Technical Training</t>
  </si>
  <si>
    <t>International Association of Emergency Managers Conference.</t>
  </si>
  <si>
    <t>International Associationof Emergency Managers Conference,</t>
  </si>
  <si>
    <t>Industiral Hygiene</t>
  </si>
  <si>
    <t>Tuition fee for 40-hr training course. (Cargile)</t>
  </si>
  <si>
    <t>Industrial Hygiene</t>
  </si>
  <si>
    <t>Industrial Ventilation</t>
  </si>
  <si>
    <t>Tuition Fee for 40-hr Training course (Wong)</t>
  </si>
  <si>
    <t>Injury Illness Prevention Program and Recordkeeping</t>
  </si>
  <si>
    <t>Tuition Fee for 40-Hr Training Course (Landgaard)  Provides fundamental information for ee to manage IIPP, including accident investigation and recordkeeping</t>
  </si>
  <si>
    <t>Instrumentation,Systems,andAutomationSoc</t>
  </si>
  <si>
    <t>LIMS and Data Management Training</t>
  </si>
  <si>
    <t>Training classes for database programming</t>
  </si>
  <si>
    <t>Training classes for database programming (transferred from Team 1016)</t>
  </si>
  <si>
    <t>Laboratory Safety</t>
  </si>
  <si>
    <t>Tuition Fee for 40-hr Training course (Landgaard)</t>
  </si>
  <si>
    <t>Lead Project Management</t>
  </si>
  <si>
    <t>Tuition Fee for -- Lead Worker /Supervisor 3-day ($375) Refresher training (Cargile/Wong)</t>
  </si>
  <si>
    <t>Tuition fee for - Lead Worker/Supervisor 3-day ($375) Refresher training (Cargile/Wong)</t>
  </si>
  <si>
    <t>Sampler, Hud, Project Mgr, Worker</t>
  </si>
  <si>
    <t>Sampler, Hud, Project Mgr, Worker.</t>
  </si>
  <si>
    <t>Light Brigade</t>
  </si>
  <si>
    <t>Fiber Optic training for one FTE ($330/day x 5 days)</t>
  </si>
  <si>
    <t>Local Conference</t>
  </si>
  <si>
    <t>Registration for local conference.  Location TBD. Staff: TBD.</t>
  </si>
  <si>
    <t>Machine Guarding</t>
  </si>
  <si>
    <t>Tuition fee for 40-hr training course. (Landgaard)</t>
  </si>
  <si>
    <t>Facility Maintenance related training</t>
  </si>
  <si>
    <t>Management Siminars - TBD</t>
  </si>
  <si>
    <t>Management siminars</t>
  </si>
  <si>
    <t>1 FTE @ $1,000 each</t>
  </si>
  <si>
    <t>MSAC contract training for Journey Sillils Development.  Based on 176 hours of class for employees at $250 per class hour.</t>
  </si>
  <si>
    <t>MSAC contract training for Mechanical Apprentice Program Periods 5 &amp; 6.  Base on 176 hours of class for apprentices and journey level employees at $250 per class hour.</t>
  </si>
  <si>
    <t>MSAC contract traning for Mechanical Apprentice Program Periods 5 &amp; 6.  Based on 176 hours of class for apprentices and journey level employees at $250 per class hour.</t>
  </si>
  <si>
    <t>Study Skills fplanned for group of new pre-apprentices (15).</t>
  </si>
  <si>
    <t>Study skills planned for group of new pre-apprenctices (15).</t>
  </si>
  <si>
    <t>NALMS Conference</t>
  </si>
  <si>
    <t>North American Lake Management Conference. Location: TBD</t>
  </si>
  <si>
    <t>NCCCO</t>
  </si>
  <si>
    <t>Mobile crane training.</t>
  </si>
  <si>
    <t>NDMA Workshop</t>
  </si>
  <si>
    <t>Attend workshop on emerging contaminants.  Staff: TBD</t>
  </si>
  <si>
    <t>NDMA Workshop/seminar</t>
  </si>
  <si>
    <t>NDMA Workshop/seminar.  Staff TBD.</t>
  </si>
  <si>
    <t>NTT</t>
  </si>
  <si>
    <t>Hydraulic &amp; System Troubleshooting, held in Riverside, CA, $1400/employee x 2, Benefit:  To better understand and troubleshoot hydraulic systems</t>
  </si>
  <si>
    <t>Principles of Bearing &amp; Lubrication with Shaft Alignment, held locally, $1300/employee x 2, Benefit:  To gain basic knowledge of bearings and lubrication and shaft alighment.</t>
  </si>
  <si>
    <t>National Electric Code Training</t>
  </si>
  <si>
    <t>BUDGET TO PROJECTED/BUDGET TO PROPOSED:  No variance</t>
  </si>
  <si>
    <t>National Electrical Code Update Training (2014) - 2-day course</t>
  </si>
  <si>
    <t>National Grants Management Association</t>
  </si>
  <si>
    <t>National grants management association workshop.  Kelemen</t>
  </si>
  <si>
    <t>National grants management association workshop.  Lynn Kelemen</t>
  </si>
  <si>
    <t>Tuition Fee for 1-day Professional Development Course</t>
  </si>
  <si>
    <t>Tuition fee for 1-day Professional Development Course.</t>
  </si>
  <si>
    <t>Tuition feel for 1-day Professional Development Course.</t>
  </si>
  <si>
    <t>North American Electric Reliability Corporation (NERC)</t>
  </si>
  <si>
    <t>NERC Compliance Standards ensure the reliability of the bulk power system in North America</t>
  </si>
  <si>
    <t>Ocean Technology Systems</t>
  </si>
  <si>
    <t>Divato II Service Technician course.  Staff:  Don Bundy.</t>
  </si>
  <si>
    <t>Divato II Service Technician course.  Staff:  TBD</t>
  </si>
  <si>
    <t>Office of the Unit Manager - Unspecified</t>
  </si>
  <si>
    <t>Geometric Dimensioning &amp; Tolernacing (GD&amp;T) is a system for specifying part dimensions &amp; their tolerances on drawings.  It is an industry standard that MSU adopted &amp; staff must have training to ensure they have the requisite knowledge to understand drawings &amp; enable the correct manufacture of shop parts.</t>
  </si>
  <si>
    <t>Q/A Internet Classes</t>
  </si>
  <si>
    <t>Online Defensive Driver</t>
  </si>
  <si>
    <t>Provide training for MWD employees</t>
  </si>
  <si>
    <t>Provide training for MWD employees.</t>
  </si>
  <si>
    <t>Online General Safety training</t>
  </si>
  <si>
    <t>To provide general OSHA required safety training</t>
  </si>
  <si>
    <t>Oracle, Cisco &amp; HP</t>
  </si>
  <si>
    <t>Technical training for Oracle, Cisco, HP hardware and software.</t>
  </si>
  <si>
    <t>PPCP/OWC Workshop</t>
  </si>
  <si>
    <t>Registration for PPCP Workshop-location and date TBD.  Staff: T. Lee &amp; R. Yates</t>
  </si>
  <si>
    <t>Performance Training</t>
  </si>
  <si>
    <t>Attend seminars/teleconferences. Location and Staff: TBD (3 people)</t>
  </si>
  <si>
    <t>Performance training (e.g. :Project Management class).  Staff: TBD.</t>
  </si>
  <si>
    <t>Performance training (e.g. Project Management class).  Staff: TBD.</t>
  </si>
  <si>
    <t>Permit Required Confined Space</t>
  </si>
  <si>
    <t>Tuitin fee for 40-hr training course. (Landgaard)</t>
  </si>
  <si>
    <t>Phycological Society of America</t>
  </si>
  <si>
    <t>Attend Phycological Society annual conference.</t>
  </si>
  <si>
    <t>Registration for Phycological Society of America Annual Meeting.  Date and location TBD.</t>
  </si>
  <si>
    <t>NACB Crane Certification Seminar</t>
  </si>
  <si>
    <t>SolidWorks Advanced Training for (4) Employees</t>
  </si>
  <si>
    <t>Professional Development Training</t>
  </si>
  <si>
    <t>Enhance skills for existing staff of (8).</t>
  </si>
  <si>
    <t>Enhance skills of existing staff of (8).</t>
  </si>
  <si>
    <t>ProfessionalDevelopment&amp;TrainingSafetyPr</t>
  </si>
  <si>
    <t>Tuitionfeefor1-dayProfessionalDevelopmentCoursesandon-linetra</t>
  </si>
  <si>
    <t>Programmable Logic ControllerT raining</t>
  </si>
  <si>
    <t>Public Agency Safety Management Association meetings</t>
  </si>
  <si>
    <t>Conference on legislation affecting workers' compensation, industrial health and safety</t>
  </si>
  <si>
    <t>Public Agency Safety Management Association meetings.</t>
  </si>
  <si>
    <t>Conference on legislation affecting worker's compensation, industrial health and safety.</t>
  </si>
  <si>
    <t>QA / QC Training</t>
  </si>
  <si>
    <t>Registration costs for training and workshops related to Quagga mussel monitoring programs.  Staff: TBD</t>
  </si>
  <si>
    <t>RCC</t>
  </si>
  <si>
    <t>Backflow Course for 2 FTEs (2 FTEs x $920)</t>
  </si>
  <si>
    <t>Red Hat</t>
  </si>
  <si>
    <t>Red Hat OS configuration and OS security training for new SCADA servers for existing staff.</t>
  </si>
  <si>
    <t>Red Hat OS configuration and OS security training for new SCADA servers for new staff.</t>
  </si>
  <si>
    <t>Respiratory Protection Program</t>
  </si>
  <si>
    <t>Tuition Fee for 40-Hr Training Course (Wong)</t>
  </si>
  <si>
    <t>Royal Wholesale Electric</t>
  </si>
  <si>
    <t>held in Riverside, CA, $1100/class x 10 employees.  Benefit:  aids electricians in understanding and working with RS Logix 5000 ladder diagrams for solids handling facility and ozone programmable logic controllers.</t>
  </si>
  <si>
    <t>held in Riverside, CA, $1100/class x 8 employees.  Benefit:  aids electricians in understanding and working with RS Logix 5000 ladder diagrams for solids handling facility and ozone programmable logic controllers.</t>
  </si>
  <si>
    <t>SES Regulatory Update Meetings - Regis for (3) staff employees. TBD</t>
  </si>
  <si>
    <t>Four local meetings/training.</t>
  </si>
  <si>
    <t>Scaffolding</t>
  </si>
  <si>
    <t>Tuition fee for 40-hr training course. (Jacobs)</t>
  </si>
  <si>
    <t>Security Staff</t>
  </si>
  <si>
    <t>Various security and emergency related training for staff. Star training and management seminars.  Training for Unit manager and program manager. Specialized expertise in the constant changes in security and management issues and solutions.</t>
  </si>
  <si>
    <t>Severn Trent</t>
  </si>
  <si>
    <t>Chlorine system training</t>
  </si>
  <si>
    <t>Source water protection training</t>
  </si>
  <si>
    <t>Attend Source water protection training.  Staff TBD.</t>
  </si>
  <si>
    <t>Southern California Alliance of Public-Owned Utilities - "Tri-Tic"</t>
  </si>
  <si>
    <t>Conference on regulatory tracking and advocacy for local air and wastewater environmental issues.</t>
  </si>
  <si>
    <t>Southern California Alliance of Public-Owned Utilities - 'Tri- Tic</t>
  </si>
  <si>
    <t>System Operator Training / Outside training for System Operators</t>
  </si>
  <si>
    <t>Training required for System Operators for Department of Health Services</t>
  </si>
  <si>
    <t>Training required for System Operators for Department of Health Services.</t>
  </si>
  <si>
    <t>System Operator Training/Outside training for System Operators</t>
  </si>
  <si>
    <t>System OperatorTraining/Outside training for System Operators</t>
  </si>
  <si>
    <t>Training for required for System Operators for Dept. of Health Service</t>
  </si>
  <si>
    <t>Systems Integrated</t>
  </si>
  <si>
    <t>Graphics training</t>
  </si>
  <si>
    <t>RTU Training</t>
  </si>
  <si>
    <t>Allen Bradley PLC5/Control Logix Training</t>
  </si>
  <si>
    <t>Allen Bradley SLC500 / Control Logix Training (Modules 1, 2 &amp; 3)</t>
  </si>
  <si>
    <t>Based on Management review (reduction will be allocated to all WSO organizations)</t>
  </si>
  <si>
    <t>CCP172 ControlNet &amp; RSNetWorx Maintenance &amp; Troubleshooting, $1460/employee x 4, Benefit:  Will provide knowledge to the electronic technicians for troubleshooting and maintaining the PLC systems at solids handlingfacility, OC-88, and future ozone facilities.</t>
  </si>
  <si>
    <t>CCP172 ControlNet &amp; RSNetWorx Maintenance &amp; Troubleshooting.  $1460/employee x 2.  Benefit:  Will provide knowledge to the electronic technicians for troubleshooting and maintaining the PLC systems at solids handling facility, OC-88, and future ozone facilities.</t>
  </si>
  <si>
    <t>CHLOREP team training for 2 FTEs (2 FTEs x $1,800)</t>
  </si>
  <si>
    <t>Chemical Response Training</t>
  </si>
  <si>
    <t>Classes for ISA Certification Program for CST Technicians</t>
  </si>
  <si>
    <t>Classes to obtain contact hours for WTP Operators</t>
  </si>
  <si>
    <t>Classes to obtain contact hours for WTP operator</t>
  </si>
  <si>
    <t>Computer Network Training</t>
  </si>
  <si>
    <t>Eight FTEs to attend NEC Code at $400/FTE</t>
  </si>
  <si>
    <t>Employee Development Training</t>
  </si>
  <si>
    <t>External training/conferences not available in-house for two employees.</t>
  </si>
  <si>
    <t>High-Voltage Splicer Certification Training</t>
  </si>
  <si>
    <t>Jordan Valves Training</t>
  </si>
  <si>
    <t>Management Technical &amp; Professional Training Courses</t>
  </si>
  <si>
    <t>Misc technical training for instructors and staff not available in-house.  Elec. code and Advanced PLC training for instructor.</t>
  </si>
  <si>
    <t>Misc. technical training for instructors and staff not available in-hourse. Elec. code and Advance PLC training for instructor.</t>
  </si>
  <si>
    <t>NACE Level II and III Certification Training for D. Cosolo</t>
  </si>
  <si>
    <t>NACE training course seminar for new hire individual and lodging</t>
  </si>
  <si>
    <t>National Electrical Code 2014 Training</t>
  </si>
  <si>
    <t>Pilot - FAA related training</t>
  </si>
  <si>
    <t>Pilot Training</t>
  </si>
  <si>
    <t>Registration Fees - AWWA bi-annual section conference</t>
  </si>
  <si>
    <t>Registration Fees - Annual AWWA national conference</t>
  </si>
  <si>
    <t>Registration Fees - Annual IOA conference</t>
  </si>
  <si>
    <t>Registration Fees - Calif. WateReuse Annual conference</t>
  </si>
  <si>
    <t>Regulatory training for staff to maintain certifications not available in-house.</t>
  </si>
  <si>
    <t>Regulatory training for staff to maintain certifications, not available in-house</t>
  </si>
  <si>
    <t>Source Water Protection</t>
  </si>
  <si>
    <t>Specialized training for EHS section manager. Training is not available in-house.</t>
  </si>
  <si>
    <t>Specialized training for SES Section Manager.  Training is not available in-house.</t>
  </si>
  <si>
    <t>Technical Training for the Section Manager and Staff</t>
  </si>
  <si>
    <t>Technical training</t>
  </si>
  <si>
    <t>Three employees to attend fiber optic training at $1,875/FTE</t>
  </si>
  <si>
    <t>Training for Security Team staff.</t>
  </si>
  <si>
    <t>Training for Water Operator certifications</t>
  </si>
  <si>
    <t>Training for emergency response</t>
  </si>
  <si>
    <t>Training for emergency response staff</t>
  </si>
  <si>
    <t>Training for emergency response staff.</t>
  </si>
  <si>
    <t>Training for maintaining ISA certification - CST Technicians</t>
  </si>
  <si>
    <t>Training in the area of planning and system enhancements.</t>
  </si>
  <si>
    <t>Training on fleet related and new technology topics to be determined as becomes available in the local area.</t>
  </si>
  <si>
    <t>Training seminars for contact hours.</t>
  </si>
  <si>
    <t>Two FTEs to attend Pumps and Pump Systems</t>
  </si>
  <si>
    <t>expected credit for services</t>
  </si>
  <si>
    <t>locally in Orange Co., $1080/employee x 2.  Benefit:  Will provide knowledge to the electronic technicians for troubleshooting and maintaining the PLC systems at solids handling facility, OC-88 and future ozone facilitiex.</t>
  </si>
  <si>
    <t>TBD Vendor</t>
  </si>
  <si>
    <t>Training for new regulations, compliance requirements, emergency response and security.  Staff:  TBD</t>
  </si>
  <si>
    <t>Tenable Security</t>
  </si>
  <si>
    <t>Tenable Security Center &amp; Log Correlation Engine training for existing staff.</t>
  </si>
  <si>
    <t>Tenable Security Center &amp; Log Correlation Engine training for new staff.</t>
  </si>
  <si>
    <t>Thermo Scientific</t>
  </si>
  <si>
    <t>On-site GC/MS training.  Staff:  Sclimenti, Lee, Garcia</t>
  </si>
  <si>
    <t>Track Mobile</t>
  </si>
  <si>
    <t>Provide training for water treatment plant and CUF employees who operate mobiles.</t>
  </si>
  <si>
    <t>Provide training for water treatment plant and CUFF employees who operate mobiles</t>
  </si>
  <si>
    <t>Trenching and Shoring - Competent Person class</t>
  </si>
  <si>
    <t>Tuition Fee for 8-hr Training course (Wong)</t>
  </si>
  <si>
    <t>Tri-State CWEA Water Conference</t>
  </si>
  <si>
    <t>Registration fees to attend Tri-State Water Conference.</t>
  </si>
  <si>
    <t>Troubleshooting Instrumentation and Control Systems</t>
  </si>
  <si>
    <t>BUDGET TO PROJECTED/PROPOSED: No variance</t>
  </si>
  <si>
    <t>ISA Course TC10 - Troubleshooting Instrumentation and Control Systems</t>
  </si>
  <si>
    <t>USC Foundation for Cross-Connection Control</t>
  </si>
  <si>
    <t>Registration fees for cross-connection control program specialist training (2 staff).</t>
  </si>
  <si>
    <t>Underground Utility Locator Refresher</t>
  </si>
  <si>
    <t>Provide training for C&amp;D employees</t>
  </si>
  <si>
    <t>Provide training for C&amp;D employees.</t>
  </si>
  <si>
    <t>Understanding and Turning Control Loops</t>
  </si>
  <si>
    <t>Undetermined</t>
  </si>
  <si>
    <t>One fleet maintenance/management technical seminar for the Unit Manager.</t>
  </si>
  <si>
    <t>Apollo Root Cause Analysis Faclitation</t>
  </si>
  <si>
    <t>GE/BN 3500 Vibration Monitor Training</t>
  </si>
  <si>
    <t>GE/BN System 1 Training</t>
  </si>
  <si>
    <t>Planning and Scheduling (3 days)</t>
  </si>
  <si>
    <t>Root Cause Mapping Workshop</t>
  </si>
  <si>
    <t>Solidworks CAD Simulation Training</t>
  </si>
  <si>
    <t>Valve/Dive Team - Unspecified</t>
  </si>
  <si>
    <t>AGA Training</t>
  </si>
  <si>
    <t>Commercial Dive Training</t>
  </si>
  <si>
    <t>Diver CPR Training</t>
  </si>
  <si>
    <t>Guardian Training</t>
  </si>
  <si>
    <t>Kirby hard hat training</t>
  </si>
  <si>
    <t>Lift-It Rigging Training</t>
  </si>
  <si>
    <t>Limitorque Training</t>
  </si>
  <si>
    <t>Rescue Training</t>
  </si>
  <si>
    <t>Varian Instruments</t>
  </si>
  <si>
    <t>Techniques on Ion Trap GC/MS (performed at Water Quality Lab). Staff: TBD.</t>
  </si>
  <si>
    <t>Equipment and vehicle maintenance technical training for 13 mechanics.  This training is provided by various vendors such as CAT, Ford, Chevy, Chrysler, Snap-On, Cummins and Detroit Diesel.</t>
  </si>
  <si>
    <t>Equipment and vehicle maintenance technical training for 4 mechanics.  This training is provided by various vendors such as CAT, Ford, Chevy, Chrysler, Snap-On, Cummins and Detroit Diesel.</t>
  </si>
  <si>
    <t>Equipment and vehicle maintenance technical training for East Team mechanics.  This training is provided by various vendors such as CAT, Ford, Chevy, Chrysler, Snap-On, Cummins and Detroit Diesel.</t>
  </si>
  <si>
    <t>Equipment and vehicle maintenance technical training for West Team mechanics.  This training is provided by various vendors such as CAT, Ford, Chevy, Chrysler, Snap-On, Cummins and Detroit Diesel.</t>
  </si>
  <si>
    <t>Various - TBD</t>
  </si>
  <si>
    <t>Environmental training for staff to maintain expertise.</t>
  </si>
  <si>
    <t>Environmental training for staff tomaintain expertise.</t>
  </si>
  <si>
    <t>ocal environmental training for staff, required to maintain certification non available in-house.</t>
  </si>
  <si>
    <t>Various Vendors</t>
  </si>
  <si>
    <t>General staff development training in curriculum design and other related training technologies</t>
  </si>
  <si>
    <t>General staff development training in curriculum design and other related training technologies.</t>
  </si>
  <si>
    <t>Staff training on consturciton methods, safety, cost estimating, applied engineering (surveying), tech writing &amp; interpersonal skills</t>
  </si>
  <si>
    <t>WECC - Schedulers Class</t>
  </si>
  <si>
    <t>Training for Systems Scheduler</t>
  </si>
  <si>
    <t>WECC Overview Class</t>
  </si>
  <si>
    <t>Team Manager - WECC overview.</t>
  </si>
  <si>
    <t>Team Manager-WECC overview</t>
  </si>
  <si>
    <t>WECC-Schedulers Class</t>
  </si>
  <si>
    <t>WECC0 Schedulers Class</t>
  </si>
  <si>
    <t>Water Awareness Day</t>
  </si>
  <si>
    <t>Water Quality Modeling Training</t>
  </si>
  <si>
    <t>Fees for water quality model development courses.</t>
  </si>
  <si>
    <t>Water Quality Technical Training</t>
  </si>
  <si>
    <t>Fees for local seminars, workshops, webcasts, teleconferences, etc.</t>
  </si>
  <si>
    <t>Water Quality-Environmental</t>
  </si>
  <si>
    <t>Registration fees for seminars and workshops on Environmental/Water Quality Laboratory Person: TBD</t>
  </si>
  <si>
    <t>Water Quality-Security and Emergency Response</t>
  </si>
  <si>
    <t>Registration fees for seminars and workshops on Regularory and/or Security and Emergency Response</t>
  </si>
  <si>
    <t>Registration fees for seminars and workshops on Security and Emergency Response</t>
  </si>
  <si>
    <t>Water Reuse</t>
  </si>
  <si>
    <t>Water Reuse Association</t>
  </si>
  <si>
    <t>Attend 88th Annual Water Reuse Symposium.  Staff: Liang.</t>
  </si>
  <si>
    <t>Attend Annual Water Reuse Symposium.  Staff: Liang.</t>
  </si>
  <si>
    <t>Water Reuse Foundation</t>
  </si>
  <si>
    <t>Attend Reuse Foundation Research &amp; Desalination Conf.  Staff: Liang.</t>
  </si>
  <si>
    <t>Water resources external training</t>
  </si>
  <si>
    <t>Water resources external training. Staff TBD.</t>
  </si>
  <si>
    <t>Trade specific (welding, construction) training</t>
  </si>
  <si>
    <t>Transmission and Switching Training for 2 System Operators.</t>
  </si>
  <si>
    <t>Western Electric Coordinating Council (WECC)</t>
  </si>
  <si>
    <t>Transmission and SwitchingTraining for 2 SystemOperators</t>
  </si>
  <si>
    <t>Western Team Members</t>
  </si>
  <si>
    <t>Commercial Driver Training</t>
  </si>
  <si>
    <t>Zoho Corporation</t>
  </si>
  <si>
    <t>OpManager Network management training for existing staff.</t>
  </si>
  <si>
    <t>OpManager Network management training for new staff.</t>
  </si>
  <si>
    <t>for Lilly Shraibati</t>
  </si>
  <si>
    <t>Maintenance / Reliability Training</t>
  </si>
  <si>
    <t>$1000 - Coating applications training</t>
  </si>
  <si>
    <t>$1000-Training (3) employees to attend Water Distribution/Certification training</t>
  </si>
  <si>
    <t>$500 -Training (2) employees to attend Water Distribution/Certification training</t>
  </si>
  <si>
    <t>$500-Training Budget to Projected based on (3) employees to attend Water Treatment training</t>
  </si>
  <si>
    <t>(3) employees to attend Water Distribution/Certification Training</t>
  </si>
  <si>
    <t>projected same as proposed budget</t>
  </si>
  <si>
    <t>01008</t>
  </si>
  <si>
    <t>Mileage reimbursement training, meetings, project work</t>
  </si>
  <si>
    <t>Budget to Proposed: Increase due to perdiem required for shutdown support. Mileage, meal, metrolink and fastrak reimbursement.</t>
  </si>
  <si>
    <t>Perdiem for shutdown support, mileage, meal, metrolink and fastrak reimbursement.</t>
  </si>
  <si>
    <t>Budget to Proposed: Credits for Meals and Lodging for InspectionTrips.</t>
  </si>
  <si>
    <t>Budget to Proposed: UnitManager , Union Rep, and Unit"Team" travel- Meals and Lodging.</t>
  </si>
  <si>
    <t>Budget to Proposed: UnitManager and Unit"Team" travel- Meals and Lodging.</t>
  </si>
  <si>
    <t>Budget to Proposed: UnitManager, Union Rep, and Unit"Team" travel- Meals and Lodging.</t>
  </si>
  <si>
    <t>Mileage and perdiem for O&amp;M shutdowns, mileage for callouts and travel to training and meetings at other district locations.</t>
  </si>
  <si>
    <t>01170</t>
  </si>
  <si>
    <t>Mileage and Metrolink reimbursement.</t>
  </si>
  <si>
    <t>Budget to Projected/Proposed:  Increase due to transfer of landscape maintenance techs back to ERU BST (from WRU).  Mileage, meal and Metrolink reimbursement for travel to training and meetings off-site.</t>
  </si>
  <si>
    <t>Mileage, meal and Metrolink reimbursement for travel to training and meetings off-site.</t>
  </si>
  <si>
    <t>Budget to Proposed: Increase due to additional perdiem required for shutdown support.  Mileage and perdiem for O&amp;M shutdowns, mileage for callouts and travel to training and meetings at other district locations.</t>
  </si>
  <si>
    <t>Budget to Proposed: Increase due to perdiem required for shutdown support.  Mileage and perdiem for O&amp;M shutdowns, mileage for callouts and travel to training and meetings at other district locations.</t>
  </si>
  <si>
    <t>Budget to Proposed:  Increase in perdiem due to CRA shutdown and shutdown support.  Mileage and perdiem for O&amp;M shutdowns, mileage for callouts and travel to training and meetings at other district locations.</t>
  </si>
  <si>
    <t>Budget to Proposed: Team Manager meetings and training</t>
  </si>
  <si>
    <t>01222-Business support Team</t>
  </si>
  <si>
    <t>Budget to Proposed: Per Diem for road maintenance, Desert Truck trip, and canal dragging</t>
  </si>
  <si>
    <t>Budget to Proposed:Team manager and team member travel for training,</t>
  </si>
  <si>
    <t>01225-PumpMaintenanceTeam</t>
  </si>
  <si>
    <t>Budget to Proposed:Team Manager meetings and committee participation,</t>
  </si>
  <si>
    <t>Budget to Proposed: Travel for out of area power line maintenance and g</t>
  </si>
  <si>
    <t>Budget to Proposed: Anticipated out of area projects and committee participation</t>
  </si>
  <si>
    <t>01228-Gene and Intake Team</t>
  </si>
  <si>
    <t>Budget to Proposed:Travel for team manage rmeetings, training, JATCp</t>
  </si>
  <si>
    <t>Budget to Proposed: Travel requirements of Team Manager travel.</t>
  </si>
  <si>
    <t>Budget to Proposed: PerDiem, mileage, Metrolink, Lodging to attend meetings</t>
  </si>
  <si>
    <t>Budget to Proposed: Increase due to travel required for training away</t>
  </si>
  <si>
    <t>ACWA Conferences and Meetings</t>
  </si>
  <si>
    <t>Attend ACWA events within CA.  Staff: Dale</t>
  </si>
  <si>
    <t>Attend ACWA events within CA.  Staff: Slifko</t>
  </si>
  <si>
    <t>Replacement AMR Technician.</t>
  </si>
  <si>
    <t>Attend training or symposium on advanced microbiological methods development.</t>
  </si>
  <si>
    <t>ASTM</t>
  </si>
  <si>
    <t>Attend committee meeting on sensory analysis.  Staff: TBD</t>
  </si>
  <si>
    <t>Local travel to attend seminars and workshops</t>
  </si>
  <si>
    <t>Travel for AWWA Annual Conference and Exposition.</t>
  </si>
  <si>
    <t>AWWA Annual Conference (Location - TBD). Staff: Dale or Krasner</t>
  </si>
  <si>
    <t>AWWA Annual Conference: Krasner (Location - Boston, 2014; Chicago, 2016). Krasner &amp; Slifko (Anaheim, 2015)</t>
  </si>
  <si>
    <t>AWWA Annual Conference: Krasner (Location - Chicago, 2016). Krasner &amp; Slifko (Anaheim, 2015)</t>
  </si>
  <si>
    <t>Attend AWWA ACE.  Person: Sun Liang/TBD.</t>
  </si>
  <si>
    <t>Attend CA-NV Conference to obtain updated information on water treatment and distribution systems.</t>
  </si>
  <si>
    <t>Attend AWWA CA/NV Extravaganza in Orange County, California. Mileage for two people, one day.</t>
  </si>
  <si>
    <t>AWWA CA/NV Fall Conference</t>
  </si>
  <si>
    <t>Attend AWWA CA/NV Fall Conference</t>
  </si>
  <si>
    <t>Attend the AWWA CA/NV Fall Conference. Location: TBD</t>
  </si>
  <si>
    <t>Travel for AWWA CA/NV Fall Conference.</t>
  </si>
  <si>
    <t>AWWA CA/NV Section Meeting - Fall (TBD) or Spring (TBD) Staff: Dale</t>
  </si>
  <si>
    <t>AWWA CA/NV Section Meeting - Fall (TBD) or Spring (TBD) Staff: Slifko</t>
  </si>
  <si>
    <t>AWWA CA/NV Spring Conference</t>
  </si>
  <si>
    <t>Attend the AWWA CA/NV Spring Conference. Location: TBD  Person(s): TBD</t>
  </si>
  <si>
    <t>Travel for AWWA CA/NV Spring Conference.</t>
  </si>
  <si>
    <t>Attend AWWA WQTC.  Staff:  TBD</t>
  </si>
  <si>
    <t>Attend AWWA Water Quality Technology Conference</t>
  </si>
  <si>
    <t>Attend WQTC.  Locations: Long Beach, 2013; New Orleans, 2014; Salt Lake City, 2015. Staff: Krasner &amp; Slifko</t>
  </si>
  <si>
    <t>Attend Water Quality Technology Conference. Staff:  Mic Stewart</t>
  </si>
  <si>
    <t>Attend annual Water Quality Technology Conference.  Staff:  TBD.</t>
  </si>
  <si>
    <t>Travel for AWWA Water Quality and Technology Conference.</t>
  </si>
  <si>
    <t>AWWA, NWRA, etc.</t>
  </si>
  <si>
    <t>Travel for AWWA, NWRA, CUWA, ACWA, ACE, and various other meetings, such as meetings for perchlorate in Las Vegas or with CDHS, etc.  Staff:  Stewart/Dymally</t>
  </si>
  <si>
    <t>Travel for AWWA/AMTA Membrane Technology Conference and Exposition.</t>
  </si>
  <si>
    <t>Admin Services Team</t>
  </si>
  <si>
    <t>Training/Meeting related travel</t>
  </si>
  <si>
    <t>To attend the American Backflow Prevention Association West Regional Conference</t>
  </si>
  <si>
    <t>Attend ASM conference (Southern California Branch) in San Diego.</t>
  </si>
  <si>
    <t>Attend American Society for Microbiology.  New Orleans, LA.  May 2015</t>
  </si>
  <si>
    <t>Attend American Society for Virology conference, Fort Collins, CO June 2014</t>
  </si>
  <si>
    <t>Attend American Society for Virology conference.  Blacksburg, Virginia.  June 2016</t>
  </si>
  <si>
    <t>Attend conference.</t>
  </si>
  <si>
    <t>American Society of Mass Spectrometry</t>
  </si>
  <si>
    <t>Attend national conference.  Staff: Guo</t>
  </si>
  <si>
    <t>Transporation, lodging, meals, and incidental expenses.</t>
  </si>
  <si>
    <t>Transportation lodging, meals, and incidental expenses.</t>
  </si>
  <si>
    <t>Transportation, lodging ,meals, and incidental expenses.</t>
  </si>
  <si>
    <t>Transportation, lodging, meals, and incidental expenses.</t>
  </si>
  <si>
    <t>AmericanIndustrialHygieneConferenceandEx</t>
  </si>
  <si>
    <t>OutofState-5dayslodging,transportation,meals,othermisc.(Jaco</t>
  </si>
  <si>
    <t>Aoys Edwards, Lorraine</t>
  </si>
  <si>
    <t>Member Public Agencies</t>
  </si>
  <si>
    <t>Asbestos Project Management - Refresher</t>
  </si>
  <si>
    <t>Local travel including transportaion, meals and other misc.</t>
  </si>
  <si>
    <t>Local travel including transportation, meals, and other misc.</t>
  </si>
  <si>
    <t>Asbestos Project Managment - Refresher</t>
  </si>
  <si>
    <t>AsbestosProjectManagement-RefresherTrainin</t>
  </si>
  <si>
    <t>Localtravel,includingtransportation,meals,othermisc.(Cargile/Wong)</t>
  </si>
  <si>
    <t>Travel associated with external training and offsite meetings  for BMTstaff--including meals, milage, etc.</t>
  </si>
  <si>
    <t>BusinessSupportTeam--Org01188</t>
  </si>
  <si>
    <t>Meals,Mileage,ParkingFeesandMisc.ExpensesOutofpocketmealexp</t>
  </si>
  <si>
    <t>CALMS</t>
  </si>
  <si>
    <t>California Lake Management Society Conference (CALMS).</t>
  </si>
  <si>
    <t>California Lake Management Society Conference (CALMS). Location: Northern CA</t>
  </si>
  <si>
    <t>CAMAL Net (California Mutual Aid Lab Network)</t>
  </si>
  <si>
    <t>CAMAL Net Meeting with CDHS in Richmond, CA (two people, one day)  Staff: Dale &amp; Lee</t>
  </si>
  <si>
    <t>CAMAL Net Meeting with CDPH in Richmond, CA (one person, one day)  Staff: TBD</t>
  </si>
  <si>
    <t>California Department of Public Health (CDPH) meeting in Sacramento.  Staff TBD.</t>
  </si>
  <si>
    <t>Core Business Meetings (2) - Participate in stakeholder group meeting overseeing the operator certification program</t>
  </si>
  <si>
    <t>CSU Electrical Team Staff</t>
  </si>
  <si>
    <t>Per Diem For Shutdown Support</t>
  </si>
  <si>
    <t>California Water and Environmental Modeling Forum and Interagency Ecological Program joint annual meeting</t>
  </si>
  <si>
    <t>Local travel, including transportation, meals, and other misc. Provides training in mangaging Construction Safety (Wong/Jacobs)</t>
  </si>
  <si>
    <t>CalFed</t>
  </si>
  <si>
    <t>Cal Fed technical input on Delta, SWP, and other source Water Quality issues</t>
  </si>
  <si>
    <t>California Council for Environmental Balance (CCE</t>
  </si>
  <si>
    <t>Travel and incidental expenses for Summer Issues Seminar and Planning meetings.</t>
  </si>
  <si>
    <t>California Council for Environmental Balance (CCEEB)</t>
  </si>
  <si>
    <t>Travel and incidental expenses for Sumer Issues Seminar and Planning meetings.</t>
  </si>
  <si>
    <t>Travel to annual and special meetings in Southern California</t>
  </si>
  <si>
    <t>Travel to annual and special meetings in Southern California.</t>
  </si>
  <si>
    <t>Central Valley Regional Water Quality Control Board</t>
  </si>
  <si>
    <t>Provide technical advice on watershed projects affecting WQ in the Delta and Central Valley.</t>
  </si>
  <si>
    <t>Colorado River WQ Issues</t>
  </si>
  <si>
    <t>Meetings with stakeholders on Colorado River remediation/protection programs including perchlorate, uranium, and wastewater issues.</t>
  </si>
  <si>
    <t>DWR</t>
  </si>
  <si>
    <t>Attend DWR meeting in Sacramento.  Staff: TBD.</t>
  </si>
  <si>
    <t>DWR Annual Maintenance Meetings (G. Wilkins)</t>
  </si>
  <si>
    <t>Travel to local and state meetings as needed for Operations and Maintenance.</t>
  </si>
  <si>
    <t>DWR Annual Maintenance Meetings. (G. Wilkins)</t>
  </si>
  <si>
    <t>Travel to local and state meetings as needed for Operations and Maintenance</t>
  </si>
  <si>
    <t>DWR MWQI Program</t>
  </si>
  <si>
    <t>Participate in Municipal Water Quality Investigations Program meetings.</t>
  </si>
  <si>
    <t>DWR Operational Meetings (GeorgeDelToro)</t>
  </si>
  <si>
    <t>DWR on Delta Issues</t>
  </si>
  <si>
    <t>Meetings on Emerging Constituents in the Delta.  Staff: Krasner</t>
  </si>
  <si>
    <t>DWR/SWP/CalFed/EPA/MWQI/CUWA</t>
  </si>
  <si>
    <t>Provide technical review and oversight on SWP, Delta and central valley WQ and ecosystem related issues</t>
  </si>
  <si>
    <t>NDMA Project Meetings.  Staff: Yates &amp; Sclimenti</t>
  </si>
  <si>
    <t>Desert Pumping Plants</t>
  </si>
  <si>
    <t>Travel to desert facilities for backflow testing and MF unit servicing</t>
  </si>
  <si>
    <t>EPA Emerging Constituents Workshops</t>
  </si>
  <si>
    <t>EPA Emerging Constituents Workshops (location and dates-TBD). Staff: Dale</t>
  </si>
  <si>
    <t>EPA Emerging Constituents Workshops (location and dates-TBD). Staff: Slifko</t>
  </si>
  <si>
    <t>EPA QA/QC related training</t>
  </si>
  <si>
    <t>Travel for EPA QA/QC related training. E.g. The Nelac Institute, Assoc. of Lab Accreditation, ACIL, AWWA, etc.</t>
  </si>
  <si>
    <t>Per Diem for shutdown support</t>
  </si>
  <si>
    <t>Emergency Management Program Manager and assistants</t>
  </si>
  <si>
    <t>EM training classes, exercises, and conferences.</t>
  </si>
  <si>
    <t>Emergency Management Program Manager and assistants.</t>
  </si>
  <si>
    <t>EM training classes, exercises and conferences.</t>
  </si>
  <si>
    <t>Emergency Management Program Manager and assitants.</t>
  </si>
  <si>
    <t>Emergency Management/Water Quality Issues</t>
  </si>
  <si>
    <t>Coordination and technology travel. Three trips within California at $300 each.  And one trip for out of state at $900.</t>
  </si>
  <si>
    <t>Emerging Contaminants/NDMA Workshop</t>
  </si>
  <si>
    <t>Attend employee development training. Staff: Sclimenti</t>
  </si>
  <si>
    <t>Employees</t>
  </si>
  <si>
    <t>Reimbursement for Travel - to attend meetings</t>
  </si>
  <si>
    <t>Reimbursement for travel - to attend meetings</t>
  </si>
  <si>
    <t>Esfahani, Hamid</t>
  </si>
  <si>
    <t>Western Electric Coordinating Council meetings</t>
  </si>
  <si>
    <t>Fabrication/Machine Shop</t>
  </si>
  <si>
    <t>Airfare and per diem for training for new large floor mill</t>
  </si>
  <si>
    <t>Per diem for shutdown support</t>
  </si>
  <si>
    <t>Fernando, Rafael</t>
  </si>
  <si>
    <t>Finl;ey, Ann</t>
  </si>
  <si>
    <t>California Independent System Operator, Western Area Power Admin., Western Electric Coordinating Council, Western Area Transmission Study Group, and US Bureau of Reclamation meetings</t>
  </si>
  <si>
    <t>Gallaher, Amy</t>
  </si>
  <si>
    <t>Garcia, Bart</t>
  </si>
  <si>
    <t>Hahn, Ernest</t>
  </si>
  <si>
    <t>Western Electric Coordinating Council and Federal Energy Regulatory Commission meetings</t>
  </si>
  <si>
    <t>Metrolink/Mileage</t>
  </si>
  <si>
    <t>Shutdown support</t>
  </si>
  <si>
    <t>Travel for related training</t>
  </si>
  <si>
    <t>ISO Data Exchange Committee (F. He)</t>
  </si>
  <si>
    <t>ISO Data Exchange Committee - Destination TBD, 4 night at $150 = $600, Airfare</t>
  </si>
  <si>
    <t>ISO Data Exchange Committee-New (F.He)</t>
  </si>
  <si>
    <t>ISO Data Xchange Committee-Destination TBD, 4 night $150.00=$600, Airfare</t>
  </si>
  <si>
    <t>Local travel - transporation, meals, other misc. Provides training to become competent person for trenching and shoring.</t>
  </si>
  <si>
    <t>La Camera, Cindi</t>
  </si>
  <si>
    <t>Member Pubiic Agencies</t>
  </si>
  <si>
    <t>Lake Mead Water Quality Forum</t>
  </si>
  <si>
    <t>Quarterly meetings to participate in Lake Mad Water Quality Forum.</t>
  </si>
  <si>
    <t>Lake Mead Water Quality Issues</t>
  </si>
  <si>
    <t>Technical oversight for waste water discharge project/Quagga mussels in the Colorado River</t>
  </si>
  <si>
    <t>Lambeck, Jon</t>
  </si>
  <si>
    <t>Department of Water Resources and various organization that provide information on energy resources and regulations</t>
  </si>
  <si>
    <t>Local travel (Cargile/Wong)</t>
  </si>
  <si>
    <t>Lead Project Management - Refresher</t>
  </si>
  <si>
    <t>Lead Project Managment - Refresher</t>
  </si>
  <si>
    <t>LeadProjectManagement-Refresher</t>
  </si>
  <si>
    <t>Localtravel(Cargile/Wong).</t>
  </si>
  <si>
    <t>Local Distric-wide Facility Travel</t>
  </si>
  <si>
    <t>Local travel including transportation, mileage reimbursement, meals, and other misc.</t>
  </si>
  <si>
    <t>Local District-wide Facility Travel</t>
  </si>
  <si>
    <t>Local travel, including Metrolink tickets and other business related mileage reimbursements.</t>
  </si>
  <si>
    <t>Mileage reimbursement for team (9 staff members). Person: Varies</t>
  </si>
  <si>
    <t>Travel expenses for staff.  This includes Metrolink tickets, mileage, and parking.</t>
  </si>
  <si>
    <t>Attend MWD training, meetings or site inspections within local region; local travel; field to Union Station travel</t>
  </si>
  <si>
    <t>Local travel for staff; e.g. Metrolink tickets, mileage reimbursement, and parking.</t>
  </si>
  <si>
    <t>Travel to attend various local meetings, seminars, workshops, etc.</t>
  </si>
  <si>
    <t>LocalDistrict-wideFacilityTravel</t>
  </si>
  <si>
    <t>Local-Includetransportationmileagereimbursement,meals,othermis</t>
  </si>
  <si>
    <t>Lower CR WQ Partnership</t>
  </si>
  <si>
    <t>Meetings with Southern Nevada Water Authority and Central Arizona Project re: Colorado River water quality issues.</t>
  </si>
  <si>
    <t>Lu, Owen</t>
  </si>
  <si>
    <t>Department of Water Resources, Training, Bureau of Reclamation</t>
  </si>
  <si>
    <t>Miscellaneous trave (Metrolink, etc.)</t>
  </si>
  <si>
    <t>Training related travel</t>
  </si>
  <si>
    <t>Meetings on Topock Remediation</t>
  </si>
  <si>
    <t>Meetings on Topock Remediation with PG&amp;E and DTSC.</t>
  </si>
  <si>
    <t>Meetings onTopock Remediation with PG&amp;E and DTSC.</t>
  </si>
  <si>
    <t>Metrolink</t>
  </si>
  <si>
    <t>Metrolink fare for meetings at Union Station</t>
  </si>
  <si>
    <t>train fare</t>
  </si>
  <si>
    <t>52 callbacks (20 miles/trip average)</t>
  </si>
  <si>
    <t>52 callbacks/year (aver. 17 miles/callback)</t>
  </si>
  <si>
    <t>AWWA Training:  2 FTEs x 100 miles x 0.555</t>
  </si>
  <si>
    <t>Call outs/Call backs for process issues</t>
  </si>
  <si>
    <t>Callbacks:  52/year x 25 miles x 0.555</t>
  </si>
  <si>
    <t>Callbacks: 52 CB/year x 50 miles x 0.555</t>
  </si>
  <si>
    <t>Four FTEs to attend four meetings in La Verne:  4/FTEs x 4/meetings x 81 miles x 0.555</t>
  </si>
  <si>
    <t>Four FTEs to attend four meetings in La Verne:  4/year x 4/FTEs x 81 miles x 0.555</t>
  </si>
  <si>
    <t>Manager to attend four meetings in La Verne:  4/year x 81 miles x 0.555</t>
  </si>
  <si>
    <t>Manager to attend six meetings in La Verne:  6/meetings x 81 miles x 0.555</t>
  </si>
  <si>
    <t>Mileage for Ops Control Center Team, Callbacks/out-of-area travel.</t>
  </si>
  <si>
    <t>Mileage for Ops Control CenterTeam, Callbacks/out of area travel.</t>
  </si>
  <si>
    <t>Mileage for miscellaneous meetings</t>
  </si>
  <si>
    <t>Mileage reimbursement for AFSCME E-Board Meetings at Union Station (12/year)</t>
  </si>
  <si>
    <t>Mileage reimbursement for two callbacks per week:  2/CB x 52/weeks x 25 miles x 0.555</t>
  </si>
  <si>
    <t>Mileage to attend WSO Managers Meeting twice per year.</t>
  </si>
  <si>
    <t>Mileage to attend six business process related meetings in La Verne.</t>
  </si>
  <si>
    <t>Mileage to attend six business process related meetings or training at Union Station.</t>
  </si>
  <si>
    <t>Shift Leave Replacement (CBO): 12/year x 45 miles x 0.555</t>
  </si>
  <si>
    <t>Miscellaneous Local Meetings</t>
  </si>
  <si>
    <t>Travel to various local meetings.</t>
  </si>
  <si>
    <t>North American Lake Management Society Conference.</t>
  </si>
  <si>
    <t>NDEP</t>
  </si>
  <si>
    <t>Attend NDEP semi-annual meetings at $300/meeting.  Staff: TBD.</t>
  </si>
  <si>
    <t>NDMA</t>
  </si>
  <si>
    <t>Attend Biofiltration workshop/seminar.  Staff:  TBD.</t>
  </si>
  <si>
    <t>NDMA Workshop/Seminar</t>
  </si>
  <si>
    <t>Attend NDMA workshop/seminar.  Staff:  TBD.</t>
  </si>
  <si>
    <t>NDMA workshop/seminar - Person: Water Purification engineer/TBD.</t>
  </si>
  <si>
    <t>National Grants Management Association Workshop</t>
  </si>
  <si>
    <t>Travel to National Grants Management workshop</t>
  </si>
  <si>
    <t>Nobriga, Keith</t>
  </si>
  <si>
    <t>Department of Water Resouces &amp; Training</t>
  </si>
  <si>
    <t>Department of Water Resources &amp; Training</t>
  </si>
  <si>
    <t>OSHA Institute</t>
  </si>
  <si>
    <t>Operation Training</t>
  </si>
  <si>
    <t>Over night loding for System Operators for field training</t>
  </si>
  <si>
    <t>Overnight lodging for System Operators for field training.</t>
  </si>
  <si>
    <t>Org. 01009</t>
  </si>
  <si>
    <t>Manage rmeetings including committee,project scheduling,etc.Budget</t>
  </si>
  <si>
    <t>Org01009</t>
  </si>
  <si>
    <t>PG&amp;E</t>
  </si>
  <si>
    <t>PG&amp;E meetings.  Staff: TBD.</t>
  </si>
  <si>
    <t>PPCP Workshop</t>
  </si>
  <si>
    <t>Attend employee development training. Staff: Lee</t>
  </si>
  <si>
    <t>Per Diem</t>
  </si>
  <si>
    <t>C&amp;D Shutdown Support</t>
  </si>
  <si>
    <t>Per Diem for AFSCME E-Board Meetings at Union Station (12 meetings x $150)</t>
  </si>
  <si>
    <t>Per Diem for Shutdowns:  4/FTEs x 14/days x $150/day</t>
  </si>
  <si>
    <t>Per Diem for Training:  2/FTEs x 4/days x 0.555</t>
  </si>
  <si>
    <t>Attend Phycological Society of America Annual Meeting.  Date and location TBD.</t>
  </si>
  <si>
    <t>Phcological Society annual conference.</t>
  </si>
  <si>
    <t>Production Planning Team</t>
  </si>
  <si>
    <t>Misc. Shutdowns</t>
  </si>
  <si>
    <t>Travel for Crane Certification Training</t>
  </si>
  <si>
    <t>Travel for Quagga Mussel. Includes travel to District facilities, including desert lodging and meals, related to CRA and reservoir inspections</t>
  </si>
  <si>
    <t>SAGE (F. He)</t>
  </si>
  <si>
    <t>CMI - Provides software for the new AMR system (Parent Company to SAGE)</t>
  </si>
  <si>
    <t>CMI - Provides software for the new AMR system (Parent company to SAGE)</t>
  </si>
  <si>
    <t>SAGE-New (F.He)</t>
  </si>
  <si>
    <t>CMI-Provides software for the new AMR system (Parent company to SAGE)</t>
  </si>
  <si>
    <t>SWP Source WQ Issues</t>
  </si>
  <si>
    <t>Meetings with Delta stakeholders on source water quality issues.</t>
  </si>
  <si>
    <t>Schaadt, Timothy</t>
  </si>
  <si>
    <t>Department of Water Resources &amp; Member Public Agencies</t>
  </si>
  <si>
    <t>Schotborgh, Roy</t>
  </si>
  <si>
    <t>Section Manager</t>
  </si>
  <si>
    <t>Five trips for Section Manager.  2 Water Supply and 3 for CUEA @ $400/trip.</t>
  </si>
  <si>
    <t>Three trips to Sacramento @ 325/trip for air/ground transportation/parking</t>
  </si>
  <si>
    <t>Security ManagementTask Forces of EPA</t>
  </si>
  <si>
    <t>Trips to Washington D.C. and other sites to work on national security panels for water sector or to support legislation and regulatory analysis.</t>
  </si>
  <si>
    <t>Source Water protection related travel, such as DWR or MWQI or CALMS meetings</t>
  </si>
  <si>
    <t>Southern Nevada Water Authority</t>
  </si>
  <si>
    <t>Emerging WQ Issues Symposium and meetings. Staff: Guo, Lee &amp; Yates</t>
  </si>
  <si>
    <t>PPCP Project Meetings.  Staff: Guo &amp; Yates</t>
  </si>
  <si>
    <t>Special projects / others</t>
  </si>
  <si>
    <t>Travel associated with training for security team staff</t>
  </si>
  <si>
    <t>Mileage and out of area meals</t>
  </si>
  <si>
    <t>Mileage and out of area meals.</t>
  </si>
  <si>
    <t>Mileage reimbursement for travel to MWD sites for trainers.</t>
  </si>
  <si>
    <t>Mileage reimubursement for travel to MWD sites for trainers.</t>
  </si>
  <si>
    <t>1 trip to attend AWWA Cal/Nevada meeting- Brad Coffey</t>
  </si>
  <si>
    <t>1 trip to attend AWWA Cal/Nevada meeting- Jim Green</t>
  </si>
  <si>
    <t>1 trip to national conference (AWWA national or WQTC)- Brad Coffey</t>
  </si>
  <si>
    <t>1 trip to national conference (AWWA national or WQTC)- Jim Green</t>
  </si>
  <si>
    <t>12 trips to Sacramento to attend SWC meetings- Brad Coffey</t>
  </si>
  <si>
    <t>12 trips to Sacramento to attend SWC meetings- Jim Green</t>
  </si>
  <si>
    <t>2 trips to Washington DC- Brad Coffey</t>
  </si>
  <si>
    <t>4 hotel stays to attend SWC meetings- Brad Coffey</t>
  </si>
  <si>
    <t>4 hotel stays to attend SWC meetings- Jim Green</t>
  </si>
  <si>
    <t>Apprentice travel  to class budgeted in Org. 01260</t>
  </si>
  <si>
    <t>Apprentice travel to calss.</t>
  </si>
  <si>
    <t>Apprentice travel to class.</t>
  </si>
  <si>
    <t>Environmental, Healh and Safety conference/seminar attendance.</t>
  </si>
  <si>
    <t>Environmental, Health and Safety conference/seminar attendance</t>
  </si>
  <si>
    <t>Environmental, Health and Safety conference/seminar attendance.</t>
  </si>
  <si>
    <t>Local travel for staff to attand training, and mileage and lodging to sites for shutdowns</t>
  </si>
  <si>
    <t>Local travel to reguolatory agencies, and travel associated with regulatory training, and to sites for shutdowns</t>
  </si>
  <si>
    <t>Lodging for 1 employee for NACE II &amp; III training</t>
  </si>
  <si>
    <t>Mileage or airfare for up to 16 employees</t>
  </si>
  <si>
    <t>Mileage or airfare for up to 16 employees.</t>
  </si>
  <si>
    <t>Overnight lodging for 3 employees.</t>
  </si>
  <si>
    <t>Perdiem for 3 Team Members to attend SkillSet Training</t>
  </si>
  <si>
    <t>Pilot Travel</t>
  </si>
  <si>
    <t>Reimbursement for travel - to attend meetings in Sacto,and OSS sites.</t>
  </si>
  <si>
    <t>Reliability Engineering Conference</t>
  </si>
  <si>
    <t>Shutdown for 3 men</t>
  </si>
  <si>
    <t>Shutdown support at desert facilities for 3 employees</t>
  </si>
  <si>
    <t>SkillSet Training/Perdiem</t>
  </si>
  <si>
    <t>These funds are intended to cover the travel costs for training.</t>
  </si>
  <si>
    <t>To pay for mileage and, when applicable, per diem for East Team staff.  We are required to pay these expenses when staff travels for training or other purposes during the course of performing MWD business.</t>
  </si>
  <si>
    <t>To pay for mileage and, when applicable, per diem for Team staff.  We are required to pay these expenses when staff travels for training or other purposes during the course of performing MWD business.</t>
  </si>
  <si>
    <t>To pay for mileage and, when applicable, per diem for West Team staff.  We are required to pay these expenses when staff travels for training or other purposes during the course of performing MWD business.</t>
  </si>
  <si>
    <t>Travel expense for D. Cosolo for NACE training</t>
  </si>
  <si>
    <t>Travel expenses associated with shutdowns, site emergencies and trave associated with training.</t>
  </si>
  <si>
    <t>Travel expenses associated with shutdowns, site emergencies and travel associated with training</t>
  </si>
  <si>
    <t>Travel expenses associated with shutdowns, site emergencies and travel associated with training.</t>
  </si>
  <si>
    <t>Travel for manager and staff to attend training, site support, and shutdown support.  Includes mileage and lodging.</t>
  </si>
  <si>
    <t>Travel to regualtory agencies and travel associated with regulatory training, vendor visits, and to sites for shutdown support.</t>
  </si>
  <si>
    <t>Travel to regulatory agencies and travel associated with regulatory training, vendor visits, and to sites for shutdown support.</t>
  </si>
  <si>
    <t>VE Studies -- three 5-day studies anticipated - Lilly Shraibati</t>
  </si>
  <si>
    <t>TBD - SES Section Manager</t>
  </si>
  <si>
    <t>Transportation, lodging meals, and incidental expenses.</t>
  </si>
  <si>
    <t>TBD-EHS Section Mgr.</t>
  </si>
  <si>
    <t>TBD-OSM</t>
  </si>
  <si>
    <t>1 trip to attend Calif. annual WateReuse conference</t>
  </si>
  <si>
    <t>1 trip to attend annual International Ozone Assn (IOA) conference</t>
  </si>
  <si>
    <t>1 trip to attend annual national conference (AWWA)</t>
  </si>
  <si>
    <t>1 trip to attend bi-annual section conference (AWWA)</t>
  </si>
  <si>
    <t>1 trip to attend conference (CA NV AWWA)</t>
  </si>
  <si>
    <t>1 trip to attend national conference (AWWA)</t>
  </si>
  <si>
    <t>TBD-staff</t>
  </si>
  <si>
    <t>Team Manager training (K. Rose)</t>
  </si>
  <si>
    <t>Two nights out-of-area training/meeting $350; one airfare $400</t>
  </si>
  <si>
    <t>Team Manager training-(G.Wilkins)</t>
  </si>
  <si>
    <t>Two nights out of area training/meeting $350,  One airfare @$400</t>
  </si>
  <si>
    <t>The Phylmar Group</t>
  </si>
  <si>
    <t>Travel to Phylmar Regualtory Roundtable meeting in Northern California</t>
  </si>
  <si>
    <t>Travel to Phylmar Regulatory Roundtable meeting in Northern California.</t>
  </si>
  <si>
    <t>Travel from Desert facilities</t>
  </si>
  <si>
    <t>Travel from Desert facilities (special agents)</t>
  </si>
  <si>
    <t>Travel to Sacramento</t>
  </si>
  <si>
    <t>Regulatory meetings including: AWWA, Water Board, Air Board and others as required</t>
  </si>
  <si>
    <t>Regulatory meetings including: AWWA, Water Board, Air Board and others as required.</t>
  </si>
  <si>
    <t>Regulatroy meetings including: AWWA, Water Board, Air Board and others as required.</t>
  </si>
  <si>
    <t>Tri-State CWEA Water Conference in Primm, NV. [Calif Water Environment Association]. Person: TBD</t>
  </si>
  <si>
    <t>Tso, Edwin</t>
  </si>
  <si>
    <t>California Independent System Operator, Western Area Coordinating Council, Western Area Transmission Study Group, and Colorado River Transmission meetings</t>
  </si>
  <si>
    <t>Travel  and per diem for one training seminar (TBD) for the Unit Manager.</t>
  </si>
  <si>
    <t>Travel &amp; per diem for one training seminar (TBD) for the Unit Manager.</t>
  </si>
  <si>
    <t>Shutdown support for meals &amp; lodging</t>
  </si>
  <si>
    <t>Valve/Dive-Unspecified</t>
  </si>
  <si>
    <t>Desert Work - Lodging</t>
  </si>
  <si>
    <t>Desert Work - Meals</t>
  </si>
  <si>
    <t>Mileage/Travel related reimbursement</t>
  </si>
  <si>
    <t>Reimburseable Mileage for vehicles</t>
  </si>
  <si>
    <t>Travel related to training</t>
  </si>
  <si>
    <t>FasTrak replenishment fees, mileage reimbursement, Metrolink passes</t>
  </si>
  <si>
    <t>OCC Schedulers.</t>
  </si>
  <si>
    <t>Water Quality Issues</t>
  </si>
  <si>
    <t>Travel for water quality meetings in: Washington, DC; Cincinnati, OH; Sacramento, etc.  Staff:  Mic Stewart</t>
  </si>
  <si>
    <t>Water Quality-Emergency Response and WQ Planning</t>
  </si>
  <si>
    <t>Emergency Response and Water Quality Planning Meetings.  Staff: TBD</t>
  </si>
  <si>
    <t>Environmental/Water Quality Laboratory Meeting.  Staff: Dale</t>
  </si>
  <si>
    <t>Environmental/Water Quality Laboratory Meeting.  Staff: TBD</t>
  </si>
  <si>
    <t>Attend 88th Annual Water Reuse Symposium. Staff: Liang.</t>
  </si>
  <si>
    <t>Attend Annual Water Reuse Symposium. Staff: Liang.</t>
  </si>
  <si>
    <t>Attend Water Reuse Foundation Research &amp; Desalination Conference.  Staff: Liang.</t>
  </si>
  <si>
    <t>Water and Waste Water Agency Response Network</t>
  </si>
  <si>
    <t>KatyGibson-So. Cal. Chair travel to state-wide meetings</t>
  </si>
  <si>
    <t>Yamasaki, Brent</t>
  </si>
  <si>
    <t>mileage</t>
  </si>
  <si>
    <t>n/a</t>
  </si>
  <si>
    <t>Other - Metrolink and parking</t>
  </si>
  <si>
    <t>Travel to support WEB training</t>
  </si>
  <si>
    <t>travel to support training for 16 employees</t>
  </si>
  <si>
    <t>$10,000 - Travel (Perdiem) Per Diem for scheduled Unit and out-of-area shutdowns (meals, lodging,etc.)</t>
  </si>
  <si>
    <t>$24,000-Travel Budget to Projected based on supporting regional and outside of area shutdowns.</t>
  </si>
  <si>
    <t>Budget to Proposed based on travel,lodging and meals to support area</t>
  </si>
  <si>
    <t>Budget to Proposed: Mileage, lodging, and meals for training and/or offsite meetings.</t>
  </si>
  <si>
    <t>Local-transportation, meals, other misc. (Landgaard). Provides fundamental information in order for ee to manage Electrical Safety and Lockout/Blockout.</t>
  </si>
  <si>
    <t>Per Diem for scheduled Unit and out-of-area shutdowns</t>
  </si>
  <si>
    <t>Per Diem for scheduled out-of-area shutdowns 11'- 12'.</t>
  </si>
  <si>
    <t>Per Diems - Shutdown Support</t>
  </si>
  <si>
    <t>Per Diems - Shutdown Support For Calabasas</t>
  </si>
  <si>
    <t>Per Diems - Shutdown Support For Sepulveda</t>
  </si>
  <si>
    <t>Per Diems - Shutdown Support For West Valley # 2</t>
  </si>
  <si>
    <t>Per Diems For Shutdown Support In Other WR Areas</t>
  </si>
  <si>
    <t>Per Diems For Shutdown Support In Other WRU Areas</t>
  </si>
  <si>
    <t>Travel to training classes</t>
  </si>
  <si>
    <t>Total Water System Operations</t>
  </si>
  <si>
    <t>Shift Pay</t>
  </si>
  <si>
    <t>Req not submitted</t>
  </si>
  <si>
    <t xml:space="preserve">FY 15 &amp; 16 includes $2.3M for Bay Delta &amp; $.3M other </t>
  </si>
  <si>
    <t>$1.1M increase for Securitas Security (maintenance for security equipment)</t>
  </si>
  <si>
    <t>misc small</t>
  </si>
  <si>
    <t>$.1M carpet replacement and $.2M misc small</t>
  </si>
  <si>
    <t>$.3M EMS Storage Warranty</t>
  </si>
  <si>
    <t>no detail provided for FY 15 &amp; 16</t>
  </si>
  <si>
    <t>$200K increase for Colorado River water use investigation in FY 15 &amp; 16</t>
  </si>
  <si>
    <t>$125K increase for State &amp; Federal legislative travel; $30K increase for media trips</t>
  </si>
  <si>
    <t>$300K increase for EMS Storage warranty; $100K carpet replacement; $200K misc</t>
  </si>
  <si>
    <t>$100K increase for website, GIS, handheld devices, Microsoft</t>
  </si>
  <si>
    <t>Increased communication &amp; outreach efforts (Rodriguez Strategies $185K, J. Fambro + $75K)</t>
  </si>
  <si>
    <t>$70K increase for Bay Delta preliminary design/reviews</t>
  </si>
  <si>
    <t>$11K increase for CRA related travel</t>
  </si>
  <si>
    <t>Increase in travel related to shutdown support</t>
  </si>
  <si>
    <t>Percet Change</t>
  </si>
  <si>
    <t>CFY_Budget</t>
  </si>
  <si>
    <t>FY 2014/15</t>
  </si>
  <si>
    <t>FY 2015/16</t>
  </si>
  <si>
    <t>CFY vs 14/15</t>
  </si>
  <si>
    <t>14/15 vs 15/16</t>
  </si>
  <si>
    <t>14/15</t>
  </si>
  <si>
    <t>15/16</t>
  </si>
  <si>
    <t>Percent Change</t>
  </si>
  <si>
    <t>Total Departmental O&amp;M</t>
  </si>
  <si>
    <t>Total Departmental O&amp;M*</t>
  </si>
  <si>
    <t>Advertising</t>
  </si>
  <si>
    <t>Other O&amp;M (GDR)*</t>
  </si>
  <si>
    <t>Insurance Premiums</t>
  </si>
  <si>
    <t>Memberships &amp; Subscriptions</t>
  </si>
  <si>
    <t>Taxes &amp; Permits</t>
  </si>
  <si>
    <t>Rents &amp; Leases</t>
  </si>
  <si>
    <t>CFY 2014</t>
  </si>
  <si>
    <t>Labor additives</t>
  </si>
  <si>
    <t>Percent Change by fiscal year</t>
  </si>
  <si>
    <t>2016 vs CFY</t>
  </si>
  <si>
    <t>2015 vs CFY</t>
  </si>
  <si>
    <t>2016 vs 2015</t>
  </si>
  <si>
    <t>SWC, SWPCA, Six Agency; $100K increase for SWC/Annual Bay Delta Fund and $100K other SWC</t>
  </si>
  <si>
    <t>Overhead credit on construction</t>
  </si>
  <si>
    <t>Benefits</t>
  </si>
  <si>
    <t>Equipment Expensed</t>
  </si>
  <si>
    <t>Miscellaneous Expenses</t>
  </si>
  <si>
    <t>Prior Year's Adjustments</t>
  </si>
  <si>
    <t>Materials &amp; Supplies</t>
  </si>
  <si>
    <t>ST &amp; Leave as of 10:00 am on 12-11-13</t>
  </si>
  <si>
    <t>Differences</t>
  </si>
  <si>
    <t>Regular FTE's</t>
  </si>
  <si>
    <t>15/16 vs CFY</t>
  </si>
  <si>
    <t>13/14</t>
  </si>
  <si>
    <t>Chg</t>
  </si>
  <si>
    <t>Benefits - 4200095</t>
  </si>
  <si>
    <t>All but acct 42000 - Labor</t>
  </si>
  <si>
    <t>Overtime and Premium pay</t>
  </si>
  <si>
    <t>Operating Equipment</t>
  </si>
  <si>
    <t>CFY Budget</t>
  </si>
  <si>
    <t>Total O&amp;M less Memberships, OS non Professional, Professional Services, Repairs and Maint., Travel, Training, and Chemicals</t>
  </si>
  <si>
    <t>Total O&amp;M w/o additives</t>
  </si>
  <si>
    <t>Outside Services - R&amp;M</t>
  </si>
  <si>
    <t>Account</t>
  </si>
  <si>
    <t>Memberships and Subscriptions</t>
  </si>
  <si>
    <t>Training and Seminars Costs</t>
  </si>
  <si>
    <t>Outside Services - Non-Professional/Maint.</t>
  </si>
  <si>
    <t>Chemicals, Water Treatment</t>
  </si>
  <si>
    <t>Chemicals, Non-Water Treatment</t>
  </si>
  <si>
    <t>$45K increase in HR advertising; External Affairs advertising remains same at $2,264K</t>
  </si>
  <si>
    <t>Temporary Labor</t>
  </si>
  <si>
    <t>No agency temp labor budgeted in FY 2015 or 2016; WSO net decrease of $169K; $155K increase in RPDM; $167K decrease in Ethics (D. Ghaly hired full time); $181K increase in Business Technology</t>
  </si>
  <si>
    <t>Overtime &amp; premium</t>
  </si>
  <si>
    <t>Percentage Change from CFY 2014</t>
  </si>
  <si>
    <t>** excluding overtime &amp; premium</t>
  </si>
  <si>
    <t>Training &amp; Seminar Costs</t>
  </si>
  <si>
    <t>$275K increase in WSO (Asbestos, OSHA, medical emergency skills, first responder); $33K increase in Engineering; $15K increase in HR</t>
  </si>
  <si>
    <t>Other</t>
  </si>
  <si>
    <t>Sponsorships</t>
  </si>
  <si>
    <t>Accounting Cost Adjustment</t>
  </si>
  <si>
    <t>Reference Books</t>
  </si>
  <si>
    <t>Communication Expenses</t>
  </si>
  <si>
    <t>O&amp;M Labor</t>
  </si>
  <si>
    <t>Regular Labor less additives**</t>
  </si>
  <si>
    <t>O&amp;M Labor*</t>
  </si>
  <si>
    <t>Water Treatment Chemicals</t>
  </si>
  <si>
    <t>Other chemicals</t>
  </si>
  <si>
    <t>Departmental O&amp;M excluding GDR</t>
  </si>
  <si>
    <t>Row Labels</t>
  </si>
  <si>
    <t>Sum of Sum of CFY_Budget</t>
  </si>
  <si>
    <t>Sum of Sum of FY 2014/15</t>
  </si>
  <si>
    <t>Sum of Sum of FY 2015/16</t>
  </si>
  <si>
    <t>Labor - Straight Time</t>
  </si>
  <si>
    <t>Labor Additives</t>
  </si>
  <si>
    <t>Labor - Overtime</t>
  </si>
  <si>
    <t>Standby Pay</t>
  </si>
  <si>
    <t>Lead Pay</t>
  </si>
  <si>
    <t>Call Back Pay</t>
  </si>
  <si>
    <t>Labor - Agency Temporary</t>
  </si>
  <si>
    <t>Straight Time,District Temp.</t>
  </si>
  <si>
    <t>Non-Leave Labor Additives (District Temp)</t>
  </si>
  <si>
    <t>Standby Pay,District Temp</t>
  </si>
  <si>
    <t>Over Time,District Temp.</t>
  </si>
  <si>
    <t>Materials and Supplies</t>
  </si>
  <si>
    <t>Utilities Charges</t>
  </si>
  <si>
    <t>Water</t>
  </si>
  <si>
    <t>Electricity</t>
  </si>
  <si>
    <t>Gas</t>
  </si>
  <si>
    <t>Non-Hazardous Waste Disposal</t>
  </si>
  <si>
    <t>Sludge Disposal-Non-Hazardous</t>
  </si>
  <si>
    <t>Community Outreach Activities</t>
  </si>
  <si>
    <t>Conferences and Meetings</t>
  </si>
  <si>
    <t>Contract Payments</t>
  </si>
  <si>
    <t>District Validated Parking</t>
  </si>
  <si>
    <t>Freight and Demurrage</t>
  </si>
  <si>
    <t>Fuels</t>
  </si>
  <si>
    <t>Grant / Donation Expense</t>
  </si>
  <si>
    <t>Graphics and Reprographics</t>
  </si>
  <si>
    <t>Hazardous Waste Disposal</t>
  </si>
  <si>
    <t>Rent and Leases</t>
  </si>
  <si>
    <t>Subsidies and Incentives</t>
  </si>
  <si>
    <t>Taxes and Permits</t>
  </si>
  <si>
    <t>Usage of Operating Equipment</t>
  </si>
  <si>
    <t>Grand Total</t>
  </si>
  <si>
    <t>Account Description</t>
  </si>
  <si>
    <t>(Multiple Items)</t>
  </si>
  <si>
    <t>Sum of CFY_Budget</t>
  </si>
  <si>
    <t>Sum of FY 2014/15</t>
  </si>
  <si>
    <t>Sum of FY 2015/16</t>
  </si>
  <si>
    <t>Regular Labor including overtime &amp; premium</t>
  </si>
  <si>
    <t>Regular, OT/premium &amp; Temporary Labor</t>
  </si>
  <si>
    <t>O&amp;M Regular Labor**</t>
  </si>
  <si>
    <t>**including overtime &amp; premium</t>
  </si>
  <si>
    <t>* including temporary labor</t>
  </si>
  <si>
    <t>Other departmental expenses</t>
  </si>
  <si>
    <t>See staffing summary</t>
  </si>
  <si>
    <t>PERS employer contribution rate increases from 16.31% in FY 2014 to 17.649% in FY 2015 to a projected 19.30% in FY 2016</t>
  </si>
  <si>
    <t>Reflects full OPEB funding in FY 2015 &amp; FY 2016</t>
  </si>
  <si>
    <t>WSO overtime increase of $755K related to shutdowns, higher cost operator OT due to class comp and backfilling due to higher than expected vacancies</t>
  </si>
  <si>
    <t>See outside services summary</t>
  </si>
  <si>
    <t>Non water treatment chemicals</t>
  </si>
  <si>
    <t>WSO projections</t>
  </si>
  <si>
    <t>Insurance Claims</t>
  </si>
  <si>
    <t>3rd party claims &amp; direct legal expenses; insurance premiums budgeted in HR</t>
  </si>
  <si>
    <t>* Includes utilities &amp; chemicals within WSO budget</t>
  </si>
  <si>
    <t>All utilities including variable power &amp; sludge</t>
  </si>
  <si>
    <t>Water Treatment Utilities</t>
  </si>
  <si>
    <t>Other utilities</t>
  </si>
  <si>
    <t>44100</t>
  </si>
  <si>
    <t>4410010</t>
  </si>
  <si>
    <t>4410020</t>
  </si>
  <si>
    <t>4410030</t>
  </si>
  <si>
    <t>4410040</t>
  </si>
  <si>
    <t>4410050</t>
  </si>
  <si>
    <t>4410062</t>
  </si>
  <si>
    <t xml:space="preserve">Water treatment utilities </t>
  </si>
  <si>
    <t>See travel summary: $403K increase in GM; $125K in External Affairs for legislative travel; $93K WSO shutdowns; $70K Engineering for Bay Delta prelim design</t>
  </si>
  <si>
    <t>Non water treatment utilities</t>
  </si>
  <si>
    <t>$1.1M increase for Securitas Security (maintenance for security equipment) offset by $433K decrease in prof/R&amp;M O/S</t>
  </si>
  <si>
    <t>To administer Metropolitan's Regional Conservation Rebate Program for commercial and residential incentives.</t>
  </si>
  <si>
    <t>PC Replacement project costs</t>
  </si>
  <si>
    <t>Exluding approximately $1M in WSO permits &amp; $300K in Engineering permits</t>
  </si>
  <si>
    <t>Allowance for bonuses/pay for performance</t>
  </si>
  <si>
    <t>OC Feeder 2 amortization</t>
  </si>
  <si>
    <t>Bay Delta Initiatives Program*</t>
  </si>
  <si>
    <t>* Appropriation 11029 (does not include other Bay Delta appropriation 11003)</t>
  </si>
  <si>
    <t>O&amp;M Costs by Group</t>
  </si>
  <si>
    <t>YTD Dec 2013</t>
  </si>
  <si>
    <t>YTD Nov 2013</t>
  </si>
  <si>
    <t>BDCP Budget Notes</t>
  </si>
  <si>
    <t>Includes insurance premiums, memberships &amp; subscriptions (excluding SWC, SWPCA, Six Agency), rents &amp; leases (copiers/equipment &amp; SD lease for External Affairs) ,subsidies &amp; incentives, permits, etc.</t>
  </si>
  <si>
    <t>* General District Requirements costs not included in Departmental O&amp;M; excludes operating equipment</t>
  </si>
  <si>
    <t>Bay Delta Initiatives Org budget</t>
  </si>
  <si>
    <t xml:space="preserve">External Affairs also did not allocate costs to Bay Delta project. </t>
  </si>
  <si>
    <t>Groups that allocated costs to Bay Delta Project 901302</t>
  </si>
  <si>
    <t>Engineering told us that they would increase current FTEs from 10 to 15 next year for BDCP and they allocated $3.0M to labor, $360K to professional svcs &amp; 150K to travel for Bay Delta.</t>
  </si>
  <si>
    <t>Engineering labor</t>
  </si>
  <si>
    <t>Engineering professional services</t>
  </si>
  <si>
    <t>RPDM labor</t>
  </si>
  <si>
    <t>RPDM professional services</t>
  </si>
  <si>
    <t>RPDM travel/other</t>
  </si>
  <si>
    <t>Engineering travel/other</t>
  </si>
  <si>
    <t>GM office labor</t>
  </si>
  <si>
    <t>GM office professional services</t>
  </si>
  <si>
    <t>GM office travel/other</t>
  </si>
  <si>
    <t xml:space="preserve">Hard to know what is in budget for BDCP.  Only 1 generic Bay Delta project (901302) was availabe to budget to.  The specific Bay Delta Initiative projects were not available. </t>
  </si>
  <si>
    <t>I don't think WRM's CFY budget below is related to Bay Delta Iniative.  The General Manager has a specific organization called 'Bay Delta Initiatve'.  They did not allocate many costs to Bay Delta project for FY 15 or 16.</t>
  </si>
  <si>
    <t>See budget below for Bay Delta Iniative org (all costs) within the GM's office.  $2.3M was identified in executive presenation as Bay Delta professional services in FY 15 &amp; 16.</t>
  </si>
  <si>
    <t>FY 15 &amp; 16 noted in presentation but not allocated in budget system</t>
  </si>
  <si>
    <t>GM spent $3.6M on labor for BDCP in FY 2013</t>
  </si>
  <si>
    <t>GM labor estimate</t>
  </si>
  <si>
    <t>External Affairs estimate</t>
  </si>
  <si>
    <t>GM travel/other estimate</t>
  </si>
  <si>
    <t>FY 2013</t>
  </si>
  <si>
    <t>Engineering Services Labor</t>
  </si>
  <si>
    <t>* includes regular and temporary employees</t>
  </si>
  <si>
    <t>% of Total</t>
  </si>
  <si>
    <t>Fiscal Year</t>
  </si>
  <si>
    <t>Type</t>
  </si>
  <si>
    <t>Actuals</t>
  </si>
  <si>
    <t>Nov YTD Actuals</t>
  </si>
  <si>
    <t># of employees</t>
  </si>
  <si>
    <t>O&amp;M dollars excludes unfunded OPEB; capital dollars includes OPEB</t>
  </si>
  <si>
    <t>O&amp;M and Capital dollars include OPEB</t>
  </si>
  <si>
    <t>Labor Dollars*</t>
  </si>
  <si>
    <t>FTEs**</t>
  </si>
  <si>
    <t>** regular employees only</t>
  </si>
  <si>
    <t>Property taxes; excludes copier/equipment leases budgeted by groups and lease for External Affairs San Diego office</t>
  </si>
  <si>
    <t>increase in inspection trips</t>
  </si>
  <si>
    <t>AcctDesc</t>
  </si>
  <si>
    <t>4200005</t>
  </si>
  <si>
    <t>Straight Time - Regular</t>
  </si>
  <si>
    <t>4200010</t>
  </si>
  <si>
    <t>Over Time</t>
  </si>
  <si>
    <t>4200015</t>
  </si>
  <si>
    <t>Call-Back Pay</t>
  </si>
  <si>
    <t>4200020</t>
  </si>
  <si>
    <t>4200025</t>
  </si>
  <si>
    <t>Premium Pay</t>
  </si>
  <si>
    <t>4200093</t>
  </si>
  <si>
    <t>Labor Additives - OPEB</t>
  </si>
  <si>
    <t>4200094</t>
  </si>
  <si>
    <t>Labor Additives - Leaves</t>
  </si>
  <si>
    <t>4200095</t>
  </si>
  <si>
    <t>Labor Additives - Regular</t>
  </si>
  <si>
    <t>4220005</t>
  </si>
  <si>
    <t>Straight Time - District Temp</t>
  </si>
  <si>
    <t>4220094</t>
  </si>
  <si>
    <t>Leave Related Labor Additives (District Temp)</t>
  </si>
  <si>
    <t>4220095</t>
  </si>
  <si>
    <t>Labor Additives - District Temp</t>
  </si>
  <si>
    <t>42300</t>
  </si>
  <si>
    <t>4230010</t>
  </si>
  <si>
    <t>Tuition Reimbursement</t>
  </si>
  <si>
    <t>4230020</t>
  </si>
  <si>
    <t>Ride Share Program</t>
  </si>
  <si>
    <t>4230072</t>
  </si>
  <si>
    <t>Cellular Devices Allowance</t>
  </si>
  <si>
    <t>43000</t>
  </si>
  <si>
    <t>4300020</t>
  </si>
  <si>
    <t>4300021</t>
  </si>
  <si>
    <t>Fuels: Gasoline</t>
  </si>
  <si>
    <t>4300050</t>
  </si>
  <si>
    <t>Software Licensing &amp; Support</t>
  </si>
  <si>
    <t>4300051</t>
  </si>
  <si>
    <t>Building and Construction Materials</t>
  </si>
  <si>
    <t>4300052</t>
  </si>
  <si>
    <t>Fleet Parts and Supplies</t>
  </si>
  <si>
    <t>4300053</t>
  </si>
  <si>
    <t>Electrical and Electronic Supplies</t>
  </si>
  <si>
    <t>4300055</t>
  </si>
  <si>
    <t>Communication Supplies</t>
  </si>
  <si>
    <t>4300056</t>
  </si>
  <si>
    <t>Computer Hardware Supplies</t>
  </si>
  <si>
    <t>4300057</t>
  </si>
  <si>
    <t>Computer Software</t>
  </si>
  <si>
    <t>4300058</t>
  </si>
  <si>
    <t>Office Supplies</t>
  </si>
  <si>
    <t>4300061</t>
  </si>
  <si>
    <t>Lubricants</t>
  </si>
  <si>
    <t>4300062</t>
  </si>
  <si>
    <t>Safety and Medical Supplies</t>
  </si>
  <si>
    <t>4300063</t>
  </si>
  <si>
    <t>Pumps, Mechanical Parts &amp; Supplies</t>
  </si>
  <si>
    <t>4300064</t>
  </si>
  <si>
    <t>Pipes &amp; Fittings</t>
  </si>
  <si>
    <t>4300066</t>
  </si>
  <si>
    <t>Tools</t>
  </si>
  <si>
    <t>4300076</t>
  </si>
  <si>
    <t>Janitorial Supplies</t>
  </si>
  <si>
    <t>4300077</t>
  </si>
  <si>
    <t>Laboratory Supplies &amp; Gasses</t>
  </si>
  <si>
    <t>4300080</t>
  </si>
  <si>
    <t>Painting &amp; Coating Supplies</t>
  </si>
  <si>
    <t>43100</t>
  </si>
  <si>
    <t>44200</t>
  </si>
  <si>
    <t>4420030</t>
  </si>
  <si>
    <t>Meals</t>
  </si>
  <si>
    <t>4420050</t>
  </si>
  <si>
    <t>44300</t>
  </si>
  <si>
    <t>4430010</t>
  </si>
  <si>
    <t>Telephone - Regular</t>
  </si>
  <si>
    <t>4430020</t>
  </si>
  <si>
    <t>Telephone-Cellular</t>
  </si>
  <si>
    <t>4430030</t>
  </si>
  <si>
    <t>Pagers, Beepers</t>
  </si>
  <si>
    <t>4430060</t>
  </si>
  <si>
    <t>Mail &amp; Postage</t>
  </si>
  <si>
    <t>44400</t>
  </si>
  <si>
    <t>4440080</t>
  </si>
  <si>
    <t>Vehicles</t>
  </si>
  <si>
    <t>4440090</t>
  </si>
  <si>
    <t>Copiers</t>
  </si>
  <si>
    <t>44450</t>
  </si>
  <si>
    <t>44600</t>
  </si>
  <si>
    <t>44700</t>
  </si>
  <si>
    <t>44800</t>
  </si>
  <si>
    <t>44900</t>
  </si>
  <si>
    <t>4490050</t>
  </si>
  <si>
    <t>Associations - Corporate Memberships</t>
  </si>
  <si>
    <t>4490051</t>
  </si>
  <si>
    <t>Associations-Individual Memberships</t>
  </si>
  <si>
    <t>4490060</t>
  </si>
  <si>
    <t>44930</t>
  </si>
  <si>
    <t>45100</t>
  </si>
  <si>
    <t>45200</t>
  </si>
  <si>
    <t>4520010</t>
  </si>
  <si>
    <t>Registration Fees</t>
  </si>
  <si>
    <t>45250</t>
  </si>
  <si>
    <t>45400</t>
  </si>
  <si>
    <t>45500</t>
  </si>
  <si>
    <t>45550</t>
  </si>
  <si>
    <t>45600</t>
  </si>
  <si>
    <t>45650</t>
  </si>
  <si>
    <t>46000</t>
  </si>
  <si>
    <t>4200021</t>
  </si>
  <si>
    <t>42010</t>
  </si>
  <si>
    <t>4300060</t>
  </si>
  <si>
    <t>46400</t>
  </si>
  <si>
    <t>Other Non-Operating Expenses</t>
  </si>
  <si>
    <t>4900020</t>
  </si>
  <si>
    <t>Other - Misc</t>
  </si>
  <si>
    <t>44960</t>
  </si>
  <si>
    <t>4550020</t>
  </si>
  <si>
    <t>46350</t>
  </si>
  <si>
    <t>Grant/Donation Expense</t>
  </si>
  <si>
    <t>4100015</t>
  </si>
  <si>
    <t>Conservation Program-Lower Colorado River</t>
  </si>
  <si>
    <t>4100020</t>
  </si>
  <si>
    <t>Amort of SWP - Min. OMP&amp;R</t>
  </si>
  <si>
    <t>4100025</t>
  </si>
  <si>
    <t>Amort of SWP - Off Aqueduct</t>
  </si>
  <si>
    <t>41100</t>
  </si>
  <si>
    <t>Adj of Prior Years Power and Water Cost</t>
  </si>
  <si>
    <t>42100</t>
  </si>
  <si>
    <t>4210001</t>
  </si>
  <si>
    <t>Pay For Performance</t>
  </si>
  <si>
    <t>42500</t>
  </si>
  <si>
    <t>Admin Overhead - Capital (Reg)</t>
  </si>
  <si>
    <t>44000</t>
  </si>
  <si>
    <t>Conservation Credits</t>
  </si>
  <si>
    <t>44520</t>
  </si>
  <si>
    <t>4633010</t>
  </si>
  <si>
    <t>Prior Year's Adjustments_</t>
  </si>
  <si>
    <t>49000</t>
  </si>
  <si>
    <t>46331</t>
  </si>
  <si>
    <t>4220010</t>
  </si>
  <si>
    <t>Over Time - District Temp</t>
  </si>
  <si>
    <t>4230015</t>
  </si>
  <si>
    <t>Professional Development Expenses Reimbursement</t>
  </si>
  <si>
    <t>44510</t>
  </si>
  <si>
    <t>4220025</t>
  </si>
  <si>
    <t>Standby Pay - District Temp</t>
  </si>
  <si>
    <t>4300022</t>
  </si>
  <si>
    <t>Fuels: Diesel</t>
  </si>
  <si>
    <t>4300065</t>
  </si>
  <si>
    <t>Valves</t>
  </si>
  <si>
    <t>4300079</t>
  </si>
  <si>
    <t>Meters: Parts &amp; Supplies</t>
  </si>
  <si>
    <t>Sludge Disposal Non-Hazardous</t>
  </si>
  <si>
    <t>(All)</t>
  </si>
  <si>
    <t>Regular and Temporary Labor</t>
  </si>
  <si>
    <t>$1.2M incrs (offset to 4% vac factor); $300K incrs for Env planning (PCRP), $100K incrs for on-call architectural consultants (support DWR, HSE, O&amp;M)</t>
  </si>
  <si>
    <t>$3K increase for G. Breaux, $6K Treasurer; $2K J. Skillman</t>
  </si>
  <si>
    <t xml:space="preserve"> FY 15 &amp; 16 includes $50K for mgmt forum ($232K for succession planning &amp; $75K for HR org assessment removed)</t>
  </si>
  <si>
    <t>FY 15 &amp; 16 Budgeted Vacancy factor</t>
  </si>
  <si>
    <t>* Excludes utilities &amp; chemcials within WSO budget</t>
  </si>
  <si>
    <t>Utilities (WSO)</t>
  </si>
  <si>
    <t>Chemicals (WSO)</t>
  </si>
  <si>
    <t>Eng changed to $3,377,714 for FY 15 &amp; $3,462,972 for FY 16</t>
  </si>
  <si>
    <t>Total changed to $4,160,935 for FY 15 &amp; $4,248,914 for FY 16</t>
  </si>
  <si>
    <t>Contingency</t>
  </si>
  <si>
    <t>FTEs</t>
  </si>
  <si>
    <t>Actual CFY FTEs</t>
  </si>
  <si>
    <t>Actual CFY (28) + addt'l budgeted in GM (2) &amp; Eng (5)</t>
  </si>
  <si>
    <t>GM increase in inspection trips (SWP) estimate related to BDCP</t>
  </si>
  <si>
    <t>Labor</t>
  </si>
  <si>
    <t>Restated CFY 2014</t>
  </si>
  <si>
    <t xml:space="preserve">FY 2016 vs FY 2014 </t>
  </si>
  <si>
    <t>FY 2015 vs Restated 2014</t>
  </si>
  <si>
    <t>Authorized</t>
  </si>
  <si>
    <t>Ethics policy officer (P. Von Haam) transfer from General Counsel - authorized by Board in April</t>
  </si>
  <si>
    <t>Budgeted</t>
  </si>
  <si>
    <t>Unbudgeted/unfunded net change</t>
  </si>
  <si>
    <t>Add costs for Project 900909 also</t>
  </si>
  <si>
    <t>Bay Delta Initiative Project 900909 (charged to appn 11003)</t>
  </si>
  <si>
    <t>FTES for 900909</t>
  </si>
  <si>
    <t>no labor charged</t>
  </si>
  <si>
    <t>1 GC &amp; 1 GM</t>
  </si>
  <si>
    <t>D. Ghaly to full time; P. Von Haam from Legal - funds authorized in April for Von Haam</t>
  </si>
  <si>
    <t>Ethics Officer (D. Ghaly) to full time position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</si>
</sst>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_(* #,##0.0_);_(* \(#,##0.0\);_(* &quot;-&quot;??_);_(@_)"/>
    <numFmt numFmtId="165" formatCode="_(* #,##0.0_);_(* \(#,##0.0\);_(* &quot;-&quot;?_);_(@_)"/>
    <numFmt numFmtId="166" formatCode="0.0"/>
    <numFmt numFmtId="167" formatCode="_(* #,##0_);_(* \(#,##0\);_(* &quot;-&quot;??_);_(@_)"/>
    <numFmt numFmtId="168" formatCode="#,##0;\(#,##0\);&quot; &quot;"/>
    <numFmt numFmtId="169" formatCode="#,##0%;\(#,##0%\);&quot;—&quot;"/>
    <numFmt numFmtId="170" formatCode="#,##0.0;\(#,##0.0\);&quot; &quot;"/>
    <numFmt numFmtId="171" formatCode="h\:mm\ AM/PM;@"/>
    <numFmt numFmtId="172" formatCode="mmm\ d\,\ yyyy;@"/>
    <numFmt numFmtId="173" formatCode="#,##0;\(#,##0\)"/>
    <numFmt numFmtId="174"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b/>
      <i/>
      <sz val="9"/>
      <color theme="1"/>
      <name val="Calibri"/>
      <family val="2"/>
      <scheme val="minor"/>
    </font>
    <font>
      <sz val="8"/>
      <color rgb="FF000000"/>
      <name val="Arial"/>
      <family val="2"/>
    </font>
    <font>
      <b/>
      <sz val="8"/>
      <color rgb="FF000000"/>
      <name val="Arial"/>
      <family val="2"/>
    </font>
    <font>
      <b/>
      <u/>
      <sz val="8"/>
      <color rgb="FF0000FF"/>
      <name val="Arial"/>
      <family val="2"/>
    </font>
    <font>
      <u/>
      <sz val="8"/>
      <color rgb="FF0000FF"/>
      <name val="Arial"/>
      <family val="2"/>
    </font>
    <font>
      <sz val="8"/>
      <color theme="1"/>
      <name val="Calibri"/>
      <family val="2"/>
      <scheme val="minor"/>
    </font>
    <font>
      <sz val="9"/>
      <color rgb="FF000000"/>
      <name val="Arial"/>
      <family val="2"/>
    </font>
    <font>
      <sz val="12"/>
      <color theme="1"/>
      <name val="Calibri"/>
      <family val="2"/>
      <scheme val="minor"/>
    </font>
    <font>
      <sz val="12"/>
      <color rgb="FFF6F6F6"/>
      <name val="Arial"/>
      <family val="2"/>
    </font>
    <font>
      <b/>
      <sz val="12"/>
      <color rgb="FF000000"/>
      <name val="Arial"/>
      <family val="2"/>
    </font>
    <font>
      <sz val="12"/>
      <color rgb="FF000000"/>
      <name val="Arial"/>
      <family val="2"/>
    </font>
    <font>
      <b/>
      <sz val="12"/>
      <color rgb="FF000000"/>
      <name val="Calibri"/>
      <family val="2"/>
      <scheme val="minor"/>
    </font>
    <font>
      <sz val="8"/>
      <color theme="1"/>
      <name val="Arial"/>
      <family val="2"/>
    </font>
    <font>
      <sz val="10"/>
      <color theme="1"/>
      <name val="Arial"/>
      <family val="2"/>
    </font>
    <font>
      <sz val="9"/>
      <color theme="1"/>
      <name val="Arial"/>
      <family val="2"/>
    </font>
    <font>
      <b/>
      <sz val="9"/>
      <name val="Arial"/>
      <family val="2"/>
    </font>
    <font>
      <sz val="9"/>
      <name val="Arial"/>
      <family val="2"/>
    </font>
    <font>
      <b/>
      <sz val="9"/>
      <color rgb="FF000000"/>
      <name val="Arial"/>
      <family val="2"/>
    </font>
    <font>
      <sz val="10"/>
      <name val="Arial"/>
      <family val="2"/>
    </font>
    <font>
      <b/>
      <sz val="16"/>
      <color rgb="FF000000"/>
      <name val="Arial"/>
      <family val="2"/>
    </font>
    <font>
      <sz val="10"/>
      <color rgb="FF000000"/>
      <name val="Tahoma"/>
      <family val="2"/>
    </font>
    <font>
      <b/>
      <sz val="11"/>
      <color rgb="FF000000"/>
      <name val="Arial"/>
      <family val="2"/>
    </font>
    <font>
      <i/>
      <sz val="12"/>
      <color theme="1"/>
      <name val="Calibri"/>
      <family val="2"/>
      <scheme val="minor"/>
    </font>
    <font>
      <i/>
      <sz val="11"/>
      <color theme="1"/>
      <name val="Calibri"/>
      <family val="2"/>
      <scheme val="minor"/>
    </font>
    <font>
      <sz val="11"/>
      <color indexed="8"/>
      <name val="Calibri"/>
      <family val="2"/>
    </font>
    <font>
      <b/>
      <sz val="14"/>
      <color indexed="8"/>
      <name val="Calibri"/>
      <family val="2"/>
    </font>
    <font>
      <b/>
      <sz val="10"/>
      <color rgb="FF000000"/>
      <name val="Arial"/>
      <family val="2"/>
    </font>
    <font>
      <b/>
      <sz val="10"/>
      <color rgb="FF000000"/>
      <name val="Tahoma"/>
      <family val="2"/>
    </font>
    <font>
      <sz val="10"/>
      <color indexed="8"/>
      <name val="Arial"/>
      <family val="2"/>
    </font>
    <font>
      <b/>
      <u/>
      <sz val="11"/>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sz val="10"/>
      <color indexed="8"/>
      <name val="Arial"/>
      <family val="2"/>
    </font>
    <font>
      <i/>
      <sz val="10"/>
      <color theme="1"/>
      <name val="Calibri"/>
      <family val="2"/>
      <scheme val="minor"/>
    </font>
    <font>
      <b/>
      <sz val="10"/>
      <color theme="1"/>
      <name val="Calibri"/>
      <family val="2"/>
      <scheme val="minor"/>
    </font>
    <font>
      <i/>
      <sz val="9"/>
      <color theme="1"/>
      <name val="Arial"/>
      <family val="2"/>
    </font>
    <font>
      <sz val="11"/>
      <color indexed="8"/>
      <name val="Calibri"/>
      <family val="2"/>
    </font>
    <font>
      <sz val="8"/>
      <name val="Arial"/>
      <family val="2"/>
    </font>
  </fonts>
  <fills count="14">
    <fill>
      <patternFill patternType="none"/>
    </fill>
    <fill>
      <patternFill patternType="gray125"/>
    </fill>
    <fill>
      <patternFill patternType="solid">
        <fgColor theme="8" tint="0.79998168889431442"/>
        <bgColor indexed="64"/>
      </patternFill>
    </fill>
    <fill>
      <patternFill patternType="solid">
        <fgColor rgb="FFF6F6F6"/>
        <bgColor indexed="64"/>
      </patternFill>
    </fill>
    <fill>
      <patternFill patternType="solid">
        <fgColor rgb="FFF5F5F5"/>
        <bgColor indexed="64"/>
      </patternFill>
    </fill>
    <fill>
      <patternFill patternType="solid">
        <fgColor rgb="FFEEFFFF"/>
        <bgColor indexed="64"/>
      </patternFill>
    </fill>
    <fill>
      <patternFill patternType="solid">
        <fgColor rgb="FFFFEEFF"/>
        <bgColor indexed="64"/>
      </patternFill>
    </fill>
    <fill>
      <patternFill patternType="solid">
        <fgColor rgb="FFFFFFEE"/>
        <bgColor indexed="64"/>
      </patternFill>
    </fill>
    <fill>
      <patternFill patternType="solid">
        <fgColor rgb="FFFFFF00"/>
        <bgColor indexed="64"/>
      </patternFill>
    </fill>
    <fill>
      <patternFill patternType="solid">
        <fgColor rgb="FFF9F9F9"/>
        <bgColor indexed="64"/>
      </patternFill>
    </fill>
    <fill>
      <patternFill patternType="solid">
        <fgColor theme="0" tint="-4.9989318521683403E-2"/>
        <bgColor indexed="64"/>
      </patternFill>
    </fill>
    <fill>
      <patternFill patternType="solid">
        <fgColor indexed="22"/>
        <bgColor indexed="0"/>
      </patternFill>
    </fill>
    <fill>
      <patternFill patternType="solid">
        <fgColor theme="4" tint="0.79998168889431442"/>
        <bgColor indexed="64"/>
      </patternFill>
    </fill>
    <fill>
      <patternFill patternType="solid">
        <fgColor theme="1"/>
        <bgColor indexed="64"/>
      </patternFill>
    </fill>
  </fills>
  <borders count="41">
    <border>
      <left/>
      <right/>
      <top/>
      <bottom/>
      <diagonal/>
    </border>
    <border>
      <left/>
      <right/>
      <top/>
      <bottom style="thin">
        <color indexed="64"/>
      </bottom>
      <diagonal/>
    </border>
    <border>
      <left/>
      <right style="thin">
        <color rgb="FFC0C0C0"/>
      </right>
      <top/>
      <bottom/>
      <diagonal/>
    </border>
    <border>
      <left style="thin">
        <color rgb="FFC0C0C0"/>
      </left>
      <right style="thin">
        <color rgb="FFC0C0C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top style="thin">
        <color rgb="FFC0C0C0"/>
      </top>
      <bottom/>
      <diagonal/>
    </border>
    <border>
      <left style="thin">
        <color indexed="64"/>
      </left>
      <right style="thin">
        <color indexed="64"/>
      </right>
      <top style="thin">
        <color indexed="64"/>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C0C0C0"/>
      </left>
      <right/>
      <top style="thin">
        <color indexed="64"/>
      </top>
      <bottom style="thin">
        <color rgb="FFC0C0C0"/>
      </bottom>
      <diagonal/>
    </border>
    <border>
      <left/>
      <right/>
      <top style="thin">
        <color indexed="64"/>
      </top>
      <bottom style="thin">
        <color rgb="FFC0C0C0"/>
      </bottom>
      <diagonal/>
    </border>
    <border>
      <left/>
      <right style="thin">
        <color indexed="64"/>
      </right>
      <top style="thin">
        <color indexed="64"/>
      </top>
      <bottom style="thin">
        <color rgb="FFC0C0C0"/>
      </bottom>
      <diagonal/>
    </border>
    <border>
      <left style="thin">
        <color indexed="64"/>
      </left>
      <right style="thin">
        <color rgb="FFC0C0C0"/>
      </right>
      <top/>
      <bottom style="thin">
        <color indexed="64"/>
      </bottom>
      <diagonal/>
    </border>
    <border>
      <left style="thin">
        <color rgb="FFC0C0C0"/>
      </left>
      <right style="thin">
        <color rgb="FFC0C0C0"/>
      </right>
      <top/>
      <bottom style="thin">
        <color indexed="64"/>
      </bottom>
      <diagonal/>
    </border>
    <border>
      <left style="thin">
        <color rgb="FFC0C0C0"/>
      </left>
      <right style="thin">
        <color rgb="FFC0C0C0"/>
      </right>
      <top style="thin">
        <color rgb="FFC0C0C0"/>
      </top>
      <bottom style="thin">
        <color indexed="64"/>
      </bottom>
      <diagonal/>
    </border>
    <border>
      <left style="thin">
        <color rgb="FFC0C0C0"/>
      </left>
      <right style="thin">
        <color indexed="64"/>
      </right>
      <top style="thin">
        <color rgb="FFC0C0C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FFFFFF"/>
      </bottom>
      <diagonal/>
    </border>
    <border>
      <left/>
      <right/>
      <top style="thin">
        <color rgb="FFC0C0C0"/>
      </top>
      <bottom style="thin">
        <color rgb="FFC0C0C0"/>
      </bottom>
      <diagonal/>
    </border>
    <border>
      <left style="thin">
        <color indexed="22"/>
      </left>
      <right style="thin">
        <color indexed="22"/>
      </right>
      <top style="thin">
        <color indexed="22"/>
      </top>
      <bottom style="thin">
        <color indexed="22"/>
      </bottom>
      <diagonal/>
    </border>
    <border>
      <left style="thin">
        <color rgb="FFC0C0C0"/>
      </left>
      <right style="thin">
        <color rgb="FFC0C0C0"/>
      </right>
      <top style="thin">
        <color indexed="64"/>
      </top>
      <bottom style="thin">
        <color indexed="64"/>
      </bottom>
      <diagonal/>
    </border>
    <border>
      <left style="thin">
        <color rgb="FFC0C0C0"/>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alignment vertical="top"/>
    </xf>
    <xf numFmtId="0" fontId="35" fillId="0" borderId="0"/>
    <xf numFmtId="0" fontId="35" fillId="0" borderId="0"/>
    <xf numFmtId="0" fontId="35" fillId="0" borderId="0"/>
    <xf numFmtId="0" fontId="40" fillId="0" borderId="0"/>
  </cellStyleXfs>
  <cellXfs count="326">
    <xf numFmtId="0" fontId="0" fillId="0" borderId="0" xfId="0"/>
    <xf numFmtId="164" fontId="0" fillId="0" borderId="0" xfId="1" applyNumberFormat="1" applyFont="1"/>
    <xf numFmtId="165" fontId="0" fillId="0" borderId="0" xfId="0" applyNumberFormat="1"/>
    <xf numFmtId="164" fontId="0" fillId="0" borderId="1" xfId="1" applyNumberFormat="1" applyFont="1" applyBorder="1"/>
    <xf numFmtId="165" fontId="0" fillId="0" borderId="1" xfId="0" applyNumberFormat="1" applyBorder="1"/>
    <xf numFmtId="164" fontId="0" fillId="0" borderId="0" xfId="0" applyNumberFormat="1"/>
    <xf numFmtId="0" fontId="2" fillId="0" borderId="0" xfId="0" applyFont="1"/>
    <xf numFmtId="164" fontId="0" fillId="0" borderId="0" xfId="1" applyNumberFormat="1" applyFont="1" applyAlignment="1">
      <alignment horizontal="left"/>
    </xf>
    <xf numFmtId="166" fontId="0" fillId="0" borderId="0" xfId="0" applyNumberFormat="1"/>
    <xf numFmtId="0" fontId="0" fillId="0" borderId="0" xfId="0" applyAlignment="1">
      <alignment wrapText="1"/>
    </xf>
    <xf numFmtId="0" fontId="0" fillId="0" borderId="0" xfId="0" applyAlignment="1">
      <alignment horizontal="left" wrapText="1"/>
    </xf>
    <xf numFmtId="9" fontId="0" fillId="0" borderId="0" xfId="2" applyFont="1"/>
    <xf numFmtId="167" fontId="0" fillId="0" borderId="0" xfId="1" applyNumberFormat="1" applyFont="1"/>
    <xf numFmtId="43" fontId="0" fillId="0" borderId="0" xfId="0" applyNumberFormat="1"/>
    <xf numFmtId="167" fontId="0" fillId="0" borderId="0" xfId="0" applyNumberFormat="1"/>
    <xf numFmtId="164" fontId="0" fillId="0" borderId="0" xfId="0" applyNumberFormat="1" applyBorder="1"/>
    <xf numFmtId="167" fontId="0" fillId="0" borderId="1" xfId="1" applyNumberFormat="1" applyFont="1" applyBorder="1"/>
    <xf numFmtId="167" fontId="2" fillId="0" borderId="0" xfId="0" applyNumberFormat="1" applyFont="1"/>
    <xf numFmtId="164" fontId="6" fillId="0" borderId="0" xfId="0" applyNumberFormat="1" applyFont="1" applyFill="1" applyAlignment="1">
      <alignment horizontal="center"/>
    </xf>
    <xf numFmtId="49" fontId="8" fillId="3" borderId="8" xfId="0" applyNumberFormat="1" applyFont="1" applyFill="1" applyBorder="1" applyAlignment="1">
      <alignment horizontal="center" wrapText="1"/>
    </xf>
    <xf numFmtId="49" fontId="8" fillId="3" borderId="9" xfId="0" applyNumberFormat="1" applyFont="1" applyFill="1" applyBorder="1" applyAlignment="1">
      <alignment horizontal="center" wrapText="1"/>
    </xf>
    <xf numFmtId="0" fontId="8" fillId="0" borderId="0" xfId="0" applyFont="1" applyFill="1" applyAlignment="1">
      <alignment horizontal="left" vertical="center"/>
    </xf>
    <xf numFmtId="168" fontId="9" fillId="4" borderId="8" xfId="0" applyNumberFormat="1" applyFont="1" applyFill="1" applyBorder="1" applyAlignment="1">
      <alignment horizontal="right" vertical="center"/>
    </xf>
    <xf numFmtId="169" fontId="9" fillId="4" borderId="9" xfId="0" applyNumberFormat="1" applyFont="1" applyFill="1" applyBorder="1" applyAlignment="1">
      <alignment horizontal="right" vertical="center"/>
    </xf>
    <xf numFmtId="49" fontId="8" fillId="0" borderId="10" xfId="0" applyNumberFormat="1" applyFont="1" applyFill="1" applyBorder="1" applyAlignment="1">
      <alignment horizontal="left" vertical="center" wrapText="1"/>
    </xf>
    <xf numFmtId="168" fontId="11" fillId="5" borderId="8" xfId="0" applyNumberFormat="1" applyFont="1" applyFill="1" applyBorder="1" applyAlignment="1">
      <alignment horizontal="right" vertical="center"/>
    </xf>
    <xf numFmtId="49" fontId="8" fillId="5" borderId="8" xfId="0" applyNumberFormat="1" applyFont="1" applyFill="1" applyBorder="1" applyAlignment="1">
      <alignment horizontal="right" vertical="center"/>
    </xf>
    <xf numFmtId="168" fontId="10" fillId="6" borderId="8" xfId="0" applyNumberFormat="1" applyFont="1" applyFill="1" applyBorder="1" applyAlignment="1">
      <alignment horizontal="right" vertical="center"/>
    </xf>
    <xf numFmtId="168" fontId="8" fillId="7" borderId="8" xfId="0" applyNumberFormat="1" applyFont="1" applyFill="1" applyBorder="1" applyAlignment="1">
      <alignment horizontal="right" vertical="center"/>
    </xf>
    <xf numFmtId="49" fontId="8" fillId="7" borderId="9" xfId="0" applyNumberFormat="1" applyFont="1" applyFill="1" applyBorder="1" applyAlignment="1">
      <alignment horizontal="right" vertical="center"/>
    </xf>
    <xf numFmtId="169" fontId="8" fillId="7" borderId="9" xfId="0" applyNumberFormat="1" applyFont="1" applyFill="1" applyBorder="1" applyAlignment="1">
      <alignment horizontal="right" vertical="center"/>
    </xf>
    <xf numFmtId="49" fontId="8" fillId="0" borderId="11" xfId="0" applyNumberFormat="1" applyFont="1" applyFill="1" applyBorder="1" applyAlignment="1">
      <alignment horizontal="left" vertical="center" wrapText="1"/>
    </xf>
    <xf numFmtId="49" fontId="8" fillId="5" borderId="12" xfId="0" applyNumberFormat="1" applyFont="1" applyFill="1" applyBorder="1" applyAlignment="1">
      <alignment horizontal="right" vertical="center"/>
    </xf>
    <xf numFmtId="168" fontId="11" fillId="5" borderId="12" xfId="0" applyNumberFormat="1" applyFont="1" applyFill="1" applyBorder="1" applyAlignment="1">
      <alignment horizontal="right" vertical="center"/>
    </xf>
    <xf numFmtId="168" fontId="10" fillId="6" borderId="12" xfId="0" applyNumberFormat="1" applyFont="1" applyFill="1" applyBorder="1" applyAlignment="1">
      <alignment horizontal="right" vertical="center"/>
    </xf>
    <xf numFmtId="168" fontId="8" fillId="7" borderId="12" xfId="0" applyNumberFormat="1" applyFont="1" applyFill="1" applyBorder="1" applyAlignment="1">
      <alignment horizontal="right" vertical="center"/>
    </xf>
    <xf numFmtId="169" fontId="8" fillId="7" borderId="13" xfId="0" applyNumberFormat="1" applyFont="1" applyFill="1" applyBorder="1" applyAlignment="1">
      <alignment horizontal="right" vertical="center"/>
    </xf>
    <xf numFmtId="0" fontId="8" fillId="8" borderId="0" xfId="0" applyFont="1" applyFill="1" applyAlignment="1">
      <alignment horizontal="left" vertical="center"/>
    </xf>
    <xf numFmtId="168" fontId="10" fillId="8" borderId="8" xfId="0" applyNumberFormat="1" applyFont="1" applyFill="1" applyBorder="1" applyAlignment="1">
      <alignment horizontal="right" vertical="center"/>
    </xf>
    <xf numFmtId="168" fontId="9" fillId="8" borderId="8" xfId="0" applyNumberFormat="1" applyFont="1" applyFill="1" applyBorder="1" applyAlignment="1">
      <alignment horizontal="right" vertical="center"/>
    </xf>
    <xf numFmtId="0" fontId="12" fillId="0" borderId="0" xfId="0" applyFont="1"/>
    <xf numFmtId="0" fontId="0" fillId="0" borderId="0" xfId="0" applyFont="1"/>
    <xf numFmtId="167" fontId="0" fillId="0" borderId="0" xfId="0" applyNumberFormat="1" applyFont="1"/>
    <xf numFmtId="0" fontId="14" fillId="0" borderId="0" xfId="0" applyFont="1"/>
    <xf numFmtId="49" fontId="16" fillId="8" borderId="10" xfId="0" applyNumberFormat="1" applyFont="1" applyFill="1" applyBorder="1" applyAlignment="1">
      <alignment horizontal="center" vertical="center" wrapText="1"/>
    </xf>
    <xf numFmtId="0" fontId="6" fillId="0" borderId="0" xfId="0" applyFont="1"/>
    <xf numFmtId="0" fontId="19" fillId="0" borderId="0" xfId="0" applyFont="1"/>
    <xf numFmtId="49" fontId="8" fillId="0" borderId="0" xfId="0" applyNumberFormat="1" applyFont="1" applyFill="1" applyBorder="1" applyAlignment="1">
      <alignment horizontal="right" vertical="center"/>
    </xf>
    <xf numFmtId="168" fontId="11" fillId="0" borderId="0" xfId="0" applyNumberFormat="1" applyFont="1" applyFill="1" applyBorder="1" applyAlignment="1">
      <alignment horizontal="right" vertical="center"/>
    </xf>
    <xf numFmtId="168" fontId="10" fillId="0" borderId="0" xfId="0" applyNumberFormat="1" applyFont="1" applyFill="1" applyBorder="1" applyAlignment="1">
      <alignment horizontal="right" vertical="center"/>
    </xf>
    <xf numFmtId="168" fontId="8" fillId="0" borderId="0" xfId="0" applyNumberFormat="1" applyFont="1" applyFill="1" applyBorder="1" applyAlignment="1">
      <alignment horizontal="right" vertical="center"/>
    </xf>
    <xf numFmtId="169" fontId="8" fillId="0" borderId="0" xfId="0" applyNumberFormat="1" applyFont="1" applyFill="1" applyBorder="1" applyAlignment="1">
      <alignment horizontal="right" vertical="center"/>
    </xf>
    <xf numFmtId="0" fontId="20" fillId="0" borderId="0" xfId="0" applyFont="1"/>
    <xf numFmtId="164" fontId="20" fillId="0" borderId="0" xfId="0" applyNumberFormat="1" applyFont="1"/>
    <xf numFmtId="0" fontId="20" fillId="0" borderId="0" xfId="0" applyFont="1" applyAlignment="1">
      <alignment wrapText="1"/>
    </xf>
    <xf numFmtId="0" fontId="21" fillId="0" borderId="0" xfId="0" applyFont="1"/>
    <xf numFmtId="167" fontId="21" fillId="0" borderId="0" xfId="1" applyNumberFormat="1" applyFont="1"/>
    <xf numFmtId="164" fontId="0" fillId="0" borderId="0" xfId="0" applyNumberFormat="1" applyFont="1"/>
    <xf numFmtId="167" fontId="0" fillId="0" borderId="1" xfId="0" applyNumberFormat="1" applyFont="1" applyBorder="1"/>
    <xf numFmtId="164" fontId="0" fillId="0" borderId="1" xfId="0" applyNumberFormat="1" applyFont="1" applyBorder="1"/>
    <xf numFmtId="164" fontId="14" fillId="0" borderId="0" xfId="0" applyNumberFormat="1" applyFont="1"/>
    <xf numFmtId="164" fontId="6" fillId="0" borderId="1" xfId="0" applyNumberFormat="1" applyFont="1" applyBorder="1" applyAlignment="1">
      <alignment horizontal="center" wrapText="1"/>
    </xf>
    <xf numFmtId="164" fontId="6" fillId="0" borderId="1" xfId="0" applyNumberFormat="1"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167" fontId="21" fillId="0" borderId="0" xfId="1" applyNumberFormat="1" applyFont="1" applyBorder="1"/>
    <xf numFmtId="0" fontId="22" fillId="0" borderId="0" xfId="0" applyFont="1" applyFill="1" applyAlignment="1">
      <alignment horizontal="left" vertical="center"/>
    </xf>
    <xf numFmtId="0" fontId="13" fillId="0" borderId="0" xfId="0" applyFont="1" applyFill="1" applyAlignment="1">
      <alignment horizontal="left"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3" applyFont="1" applyAlignment="1">
      <alignment vertical="top"/>
    </xf>
    <xf numFmtId="49" fontId="13" fillId="0" borderId="0" xfId="3" applyNumberFormat="1" applyFont="1" applyAlignment="1">
      <alignment vertical="center" wrapText="1"/>
    </xf>
    <xf numFmtId="49" fontId="24" fillId="0" borderId="0" xfId="3" applyNumberFormat="1" applyFont="1" applyAlignment="1">
      <alignment vertical="center" wrapText="1"/>
    </xf>
    <xf numFmtId="0" fontId="26" fillId="0" borderId="0" xfId="3" applyFont="1" applyAlignment="1">
      <alignment horizontal="left" vertical="top" wrapText="1"/>
    </xf>
    <xf numFmtId="170" fontId="9" fillId="4" borderId="13" xfId="3" applyNumberFormat="1" applyFont="1" applyFill="1" applyBorder="1" applyAlignment="1">
      <alignment horizontal="right" vertical="center"/>
    </xf>
    <xf numFmtId="168" fontId="9" fillId="4" borderId="12" xfId="3" applyNumberFormat="1" applyFont="1" applyFill="1" applyBorder="1" applyAlignment="1">
      <alignment horizontal="right" vertical="center"/>
    </xf>
    <xf numFmtId="170" fontId="9" fillId="5" borderId="9" xfId="3" applyNumberFormat="1" applyFont="1" applyFill="1" applyBorder="1" applyAlignment="1">
      <alignment horizontal="right" vertical="center"/>
    </xf>
    <xf numFmtId="168" fontId="9" fillId="5" borderId="8" xfId="3" applyNumberFormat="1" applyFont="1" applyFill="1" applyBorder="1" applyAlignment="1">
      <alignment horizontal="right" vertical="center"/>
    </xf>
    <xf numFmtId="170" fontId="8" fillId="0" borderId="9" xfId="3" applyNumberFormat="1" applyFont="1" applyFill="1" applyBorder="1" applyAlignment="1">
      <alignment horizontal="right" vertical="center"/>
    </xf>
    <xf numFmtId="168" fontId="8" fillId="0" borderId="8" xfId="3" applyNumberFormat="1" applyFont="1" applyFill="1" applyBorder="1" applyAlignment="1">
      <alignment horizontal="right" vertical="center"/>
    </xf>
    <xf numFmtId="170" fontId="8" fillId="9" borderId="9" xfId="3" applyNumberFormat="1" applyFont="1" applyFill="1" applyBorder="1" applyAlignment="1">
      <alignment horizontal="right" vertical="center"/>
    </xf>
    <xf numFmtId="168" fontId="8" fillId="9" borderId="8" xfId="3" applyNumberFormat="1" applyFont="1" applyFill="1" applyBorder="1" applyAlignment="1">
      <alignment horizontal="right" vertical="center"/>
    </xf>
    <xf numFmtId="49" fontId="8" fillId="9" borderId="4" xfId="3" applyNumberFormat="1" applyFont="1" applyFill="1" applyBorder="1" applyAlignment="1">
      <alignment horizontal="center" vertical="center" wrapText="1"/>
    </xf>
    <xf numFmtId="49" fontId="8" fillId="9" borderId="7" xfId="3" applyNumberFormat="1" applyFont="1" applyFill="1" applyBorder="1" applyAlignment="1">
      <alignment horizontal="center" vertical="center" wrapText="1"/>
    </xf>
    <xf numFmtId="0" fontId="13" fillId="0" borderId="0" xfId="3" applyFont="1" applyAlignment="1">
      <alignment vertical="center" wrapText="1"/>
    </xf>
    <xf numFmtId="49" fontId="28" fillId="0" borderId="0" xfId="3" applyNumberFormat="1" applyFont="1" applyAlignment="1">
      <alignment horizontal="left" vertical="center" wrapText="1"/>
    </xf>
    <xf numFmtId="49" fontId="26" fillId="0" borderId="0" xfId="3" applyNumberFormat="1" applyFont="1" applyAlignment="1">
      <alignment horizontal="left" vertical="top" wrapText="1"/>
    </xf>
    <xf numFmtId="49" fontId="8" fillId="9" borderId="7"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wrapText="1"/>
    </xf>
    <xf numFmtId="168" fontId="8" fillId="0" borderId="8" xfId="0" applyNumberFormat="1" applyFont="1" applyFill="1" applyBorder="1" applyAlignment="1">
      <alignment horizontal="right" vertical="center"/>
    </xf>
    <xf numFmtId="170" fontId="8" fillId="0" borderId="9" xfId="0" applyNumberFormat="1" applyFont="1" applyFill="1" applyBorder="1" applyAlignment="1">
      <alignment horizontal="right" vertical="center"/>
    </xf>
    <xf numFmtId="168" fontId="9" fillId="5" borderId="8" xfId="0" applyNumberFormat="1" applyFont="1" applyFill="1" applyBorder="1" applyAlignment="1">
      <alignment horizontal="right" vertical="center"/>
    </xf>
    <xf numFmtId="170" fontId="9" fillId="5" borderId="9" xfId="0" applyNumberFormat="1" applyFont="1" applyFill="1" applyBorder="1" applyAlignment="1">
      <alignment horizontal="right" vertical="center"/>
    </xf>
    <xf numFmtId="168" fontId="8" fillId="9" borderId="8" xfId="0" applyNumberFormat="1" applyFont="1" applyFill="1" applyBorder="1" applyAlignment="1">
      <alignment horizontal="right" vertical="center"/>
    </xf>
    <xf numFmtId="170" fontId="8" fillId="9" borderId="9" xfId="0" applyNumberFormat="1" applyFont="1" applyFill="1" applyBorder="1" applyAlignment="1">
      <alignment horizontal="right" vertical="center"/>
    </xf>
    <xf numFmtId="168" fontId="9" fillId="4" borderId="12" xfId="0" applyNumberFormat="1" applyFont="1" applyFill="1" applyBorder="1" applyAlignment="1">
      <alignment horizontal="right" vertical="center"/>
    </xf>
    <xf numFmtId="170" fontId="9" fillId="4" borderId="13" xfId="0" applyNumberFormat="1" applyFont="1" applyFill="1" applyBorder="1" applyAlignment="1">
      <alignment horizontal="right" vertical="center"/>
    </xf>
    <xf numFmtId="164" fontId="25" fillId="0" borderId="0" xfId="1" applyNumberFormat="1" applyFont="1" applyAlignment="1">
      <alignment vertical="top"/>
    </xf>
    <xf numFmtId="167" fontId="25" fillId="0" borderId="0" xfId="1" applyNumberFormat="1" applyFont="1" applyAlignment="1">
      <alignment vertical="top"/>
    </xf>
    <xf numFmtId="164" fontId="25" fillId="0" borderId="0" xfId="3" applyNumberFormat="1" applyFont="1" applyAlignment="1">
      <alignment vertical="top"/>
    </xf>
    <xf numFmtId="0" fontId="5" fillId="0" borderId="0" xfId="0" applyFont="1"/>
    <xf numFmtId="0" fontId="26" fillId="0" borderId="0" xfId="0" applyFont="1" applyAlignment="1">
      <alignment horizontal="left" vertical="top" wrapText="1"/>
    </xf>
    <xf numFmtId="0" fontId="25" fillId="0" borderId="0" xfId="0" applyFont="1" applyAlignment="1">
      <alignment vertical="top"/>
    </xf>
    <xf numFmtId="49" fontId="24" fillId="0" borderId="0" xfId="0" applyNumberFormat="1" applyFont="1" applyAlignment="1">
      <alignment vertical="center" wrapText="1"/>
    </xf>
    <xf numFmtId="49" fontId="13" fillId="0" borderId="0" xfId="0" applyNumberFormat="1" applyFont="1" applyAlignment="1">
      <alignment vertical="center" wrapText="1"/>
    </xf>
    <xf numFmtId="49" fontId="18" fillId="0" borderId="0" xfId="0" applyNumberFormat="1" applyFont="1" applyFill="1" applyBorder="1" applyAlignment="1">
      <alignment horizontal="left" vertical="center" wrapText="1"/>
    </xf>
    <xf numFmtId="167" fontId="2" fillId="0" borderId="0" xfId="1" applyNumberFormat="1" applyFont="1"/>
    <xf numFmtId="0" fontId="2" fillId="0" borderId="0" xfId="0" applyFont="1" applyFill="1"/>
    <xf numFmtId="0" fontId="0" fillId="0" borderId="0" xfId="0" applyFill="1"/>
    <xf numFmtId="0" fontId="29" fillId="0" borderId="0" xfId="0" applyFont="1"/>
    <xf numFmtId="0" fontId="30" fillId="0" borderId="0" xfId="0" applyFont="1"/>
    <xf numFmtId="164" fontId="30" fillId="0" borderId="0" xfId="0" applyNumberFormat="1" applyFont="1" applyAlignment="1">
      <alignment horizontal="left"/>
    </xf>
    <xf numFmtId="49" fontId="17"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xf>
    <xf numFmtId="0" fontId="0" fillId="0" borderId="0" xfId="0" applyBorder="1"/>
    <xf numFmtId="49" fontId="13" fillId="3" borderId="23" xfId="0" applyNumberFormat="1" applyFont="1" applyFill="1" applyBorder="1" applyAlignment="1">
      <alignment horizontal="center" wrapText="1"/>
    </xf>
    <xf numFmtId="49" fontId="13" fillId="3" borderId="24" xfId="0" applyNumberFormat="1" applyFont="1" applyFill="1" applyBorder="1" applyAlignment="1">
      <alignment horizontal="center" wrapText="1"/>
    </xf>
    <xf numFmtId="167" fontId="2" fillId="0" borderId="0" xfId="1" applyNumberFormat="1" applyFont="1" applyFill="1"/>
    <xf numFmtId="168" fontId="22" fillId="0" borderId="0" xfId="0" applyNumberFormat="1" applyFont="1" applyFill="1" applyBorder="1" applyAlignment="1">
      <alignment horizontal="right" vertical="center"/>
    </xf>
    <xf numFmtId="169" fontId="22" fillId="0" borderId="0" xfId="0" applyNumberFormat="1" applyFont="1" applyFill="1" applyBorder="1" applyAlignment="1">
      <alignment horizontal="right" vertical="center"/>
    </xf>
    <xf numFmtId="0" fontId="19" fillId="10" borderId="25" xfId="0" applyFont="1" applyFill="1" applyBorder="1"/>
    <xf numFmtId="0" fontId="21" fillId="10" borderId="26" xfId="0" applyFont="1" applyFill="1" applyBorder="1" applyAlignment="1">
      <alignment horizontal="left"/>
    </xf>
    <xf numFmtId="0" fontId="0" fillId="10" borderId="15" xfId="0" applyFill="1" applyBorder="1" applyAlignment="1">
      <alignment horizontal="left"/>
    </xf>
    <xf numFmtId="0" fontId="21" fillId="10" borderId="15" xfId="0" applyFont="1" applyFill="1" applyBorder="1"/>
    <xf numFmtId="0" fontId="2" fillId="10" borderId="27" xfId="0" applyFont="1" applyFill="1" applyBorder="1" applyAlignment="1">
      <alignment horizontal="center"/>
    </xf>
    <xf numFmtId="0" fontId="2" fillId="10" borderId="28" xfId="0" applyFont="1" applyFill="1" applyBorder="1" applyAlignment="1">
      <alignment horizontal="center"/>
    </xf>
    <xf numFmtId="0" fontId="2" fillId="10" borderId="28" xfId="0" applyFont="1" applyFill="1" applyBorder="1" applyAlignment="1">
      <alignment horizontal="center" wrapText="1"/>
    </xf>
    <xf numFmtId="0" fontId="2" fillId="10" borderId="29" xfId="0" applyFont="1" applyFill="1" applyBorder="1" applyAlignment="1">
      <alignment horizontal="center"/>
    </xf>
    <xf numFmtId="0" fontId="2" fillId="10" borderId="33" xfId="0" applyFont="1" applyFill="1" applyBorder="1" applyAlignment="1">
      <alignment wrapText="1"/>
    </xf>
    <xf numFmtId="0" fontId="2" fillId="10" borderId="1" xfId="0" applyFont="1" applyFill="1" applyBorder="1"/>
    <xf numFmtId="0" fontId="2" fillId="10" borderId="1" xfId="0" applyFont="1" applyFill="1" applyBorder="1" applyAlignment="1">
      <alignment wrapText="1"/>
    </xf>
    <xf numFmtId="0" fontId="0" fillId="10" borderId="1" xfId="0" applyFill="1" applyBorder="1"/>
    <xf numFmtId="0" fontId="2" fillId="10" borderId="34" xfId="0" applyFont="1" applyFill="1" applyBorder="1"/>
    <xf numFmtId="0" fontId="0" fillId="10" borderId="25" xfId="0" applyFill="1" applyBorder="1"/>
    <xf numFmtId="0" fontId="0" fillId="10" borderId="26" xfId="0" applyFill="1" applyBorder="1" applyAlignment="1">
      <alignment horizontal="left"/>
    </xf>
    <xf numFmtId="170" fontId="23" fillId="0" borderId="8" xfId="0" applyNumberFormat="1" applyFont="1" applyFill="1" applyBorder="1" applyAlignment="1">
      <alignment horizontal="right" vertical="center"/>
    </xf>
    <xf numFmtId="170" fontId="22" fillId="10" borderId="8" xfId="0" applyNumberFormat="1" applyFont="1" applyFill="1" applyBorder="1" applyAlignment="1">
      <alignment horizontal="right" vertical="center"/>
    </xf>
    <xf numFmtId="170" fontId="22" fillId="2" borderId="8" xfId="0" applyNumberFormat="1" applyFont="1" applyFill="1" applyBorder="1" applyAlignment="1">
      <alignment horizontal="right" vertical="center"/>
    </xf>
    <xf numFmtId="0" fontId="0" fillId="10" borderId="31" xfId="0" applyFill="1" applyBorder="1"/>
    <xf numFmtId="167" fontId="31" fillId="0" borderId="0" xfId="1" applyNumberFormat="1" applyFont="1" applyFill="1" applyBorder="1" applyAlignment="1"/>
    <xf numFmtId="167" fontId="31" fillId="0" borderId="0" xfId="1" applyNumberFormat="1" applyFont="1" applyFill="1" applyBorder="1" applyAlignment="1">
      <alignment horizontal="right" wrapText="1"/>
    </xf>
    <xf numFmtId="167" fontId="32" fillId="0" borderId="0" xfId="1" applyNumberFormat="1" applyFont="1" applyFill="1" applyBorder="1" applyAlignment="1"/>
    <xf numFmtId="167" fontId="31" fillId="0" borderId="0" xfId="1" applyNumberFormat="1" applyFont="1" applyFill="1" applyBorder="1" applyAlignment="1">
      <alignment horizontal="left"/>
    </xf>
    <xf numFmtId="167" fontId="31" fillId="0" borderId="1" xfId="1" applyNumberFormat="1" applyFont="1" applyFill="1" applyBorder="1" applyAlignment="1">
      <alignment horizontal="right" wrapText="1"/>
    </xf>
    <xf numFmtId="171" fontId="8" fillId="0" borderId="0" xfId="3" applyNumberFormat="1" applyFont="1" applyAlignment="1">
      <alignment horizontal="right" vertical="top" wrapText="1"/>
    </xf>
    <xf numFmtId="3" fontId="8" fillId="0" borderId="0" xfId="3" applyNumberFormat="1" applyFont="1" applyAlignment="1">
      <alignment horizontal="center" vertical="top" wrapText="1"/>
    </xf>
    <xf numFmtId="172" fontId="8" fillId="0" borderId="0" xfId="3" applyNumberFormat="1" applyFont="1" applyAlignment="1">
      <alignment horizontal="left" vertical="top" wrapText="1"/>
    </xf>
    <xf numFmtId="49" fontId="33" fillId="0" borderId="35" xfId="3" applyNumberFormat="1" applyFont="1" applyBorder="1" applyAlignment="1">
      <alignment vertical="center" wrapText="1"/>
    </xf>
    <xf numFmtId="49" fontId="16" fillId="0" borderId="0" xfId="3" applyNumberFormat="1" applyFont="1" applyAlignment="1">
      <alignment vertical="center" wrapText="1"/>
    </xf>
    <xf numFmtId="0" fontId="9" fillId="0" borderId="0" xfId="3" applyFont="1" applyAlignment="1">
      <alignment vertical="center" wrapText="1"/>
    </xf>
    <xf numFmtId="0" fontId="9" fillId="0" borderId="35" xfId="3" applyFont="1" applyBorder="1" applyAlignment="1">
      <alignment vertical="center" wrapText="1"/>
    </xf>
    <xf numFmtId="49" fontId="13" fillId="0" borderId="0" xfId="3" applyNumberFormat="1" applyFont="1" applyAlignment="1">
      <alignment horizontal="left" vertical="center" wrapText="1"/>
    </xf>
    <xf numFmtId="49" fontId="13" fillId="0" borderId="0" xfId="3" applyNumberFormat="1" applyFont="1" applyAlignment="1">
      <alignment horizontal="right" vertical="center" wrapText="1"/>
    </xf>
    <xf numFmtId="0" fontId="34" fillId="0" borderId="0" xfId="3" applyFont="1" applyAlignment="1">
      <alignment vertical="center" wrapText="1"/>
    </xf>
    <xf numFmtId="49" fontId="8" fillId="0" borderId="6" xfId="3" applyNumberFormat="1" applyFont="1" applyFill="1" applyBorder="1" applyAlignment="1">
      <alignment horizontal="center" wrapText="1"/>
    </xf>
    <xf numFmtId="49" fontId="8" fillId="0" borderId="7" xfId="3" applyNumberFormat="1" applyFont="1" applyFill="1" applyBorder="1" applyAlignment="1">
      <alignment horizontal="center" wrapText="1"/>
    </xf>
    <xf numFmtId="49" fontId="8" fillId="0" borderId="4" xfId="3" applyNumberFormat="1" applyFont="1" applyFill="1" applyBorder="1" applyAlignment="1">
      <alignment horizontal="center" wrapText="1"/>
    </xf>
    <xf numFmtId="49" fontId="8" fillId="0" borderId="8" xfId="3" applyNumberFormat="1" applyFont="1" applyFill="1" applyBorder="1" applyAlignment="1">
      <alignment horizontal="left" vertical="top" wrapText="1"/>
    </xf>
    <xf numFmtId="168" fontId="8" fillId="0" borderId="8" xfId="3" applyNumberFormat="1" applyFont="1" applyFill="1" applyBorder="1" applyAlignment="1">
      <alignment horizontal="right" vertical="top" wrapText="1"/>
    </xf>
    <xf numFmtId="168" fontId="8" fillId="0" borderId="9" xfId="3" applyNumberFormat="1" applyFont="1" applyFill="1" applyBorder="1" applyAlignment="1">
      <alignment horizontal="right" vertical="top" wrapText="1"/>
    </xf>
    <xf numFmtId="168" fontId="9" fillId="9" borderId="8" xfId="3" applyNumberFormat="1" applyFont="1" applyFill="1" applyBorder="1" applyAlignment="1">
      <alignment horizontal="right" vertical="center" wrapText="1"/>
    </xf>
    <xf numFmtId="168" fontId="9" fillId="9" borderId="9" xfId="3" applyNumberFormat="1" applyFont="1" applyFill="1" applyBorder="1" applyAlignment="1">
      <alignment horizontal="right" vertical="center" wrapText="1"/>
    </xf>
    <xf numFmtId="173" fontId="9" fillId="9" borderId="8" xfId="3" applyNumberFormat="1" applyFont="1" applyFill="1" applyBorder="1" applyAlignment="1">
      <alignment horizontal="right" vertical="center" wrapText="1"/>
    </xf>
    <xf numFmtId="173" fontId="9" fillId="9" borderId="9" xfId="3" applyNumberFormat="1" applyFont="1" applyFill="1" applyBorder="1" applyAlignment="1">
      <alignment horizontal="right" vertical="center" wrapText="1"/>
    </xf>
    <xf numFmtId="173" fontId="9" fillId="4" borderId="12" xfId="3" applyNumberFormat="1" applyFont="1" applyFill="1" applyBorder="1" applyAlignment="1">
      <alignment horizontal="right" vertical="center" wrapText="1"/>
    </xf>
    <xf numFmtId="173" fontId="9" fillId="4" borderId="13" xfId="3" applyNumberFormat="1" applyFont="1" applyFill="1" applyBorder="1" applyAlignment="1">
      <alignment horizontal="right" vertical="center" wrapText="1"/>
    </xf>
    <xf numFmtId="49" fontId="8" fillId="0" borderId="10" xfId="3" applyNumberFormat="1" applyFont="1" applyFill="1" applyBorder="1" applyAlignment="1">
      <alignment horizontal="center" vertical="top" wrapText="1"/>
    </xf>
    <xf numFmtId="49" fontId="8" fillId="0" borderId="12" xfId="3" applyNumberFormat="1" applyFont="1" applyFill="1" applyBorder="1" applyAlignment="1">
      <alignment horizontal="left" vertical="top" wrapText="1"/>
    </xf>
    <xf numFmtId="168" fontId="8" fillId="0" borderId="12" xfId="3" applyNumberFormat="1" applyFont="1" applyFill="1" applyBorder="1" applyAlignment="1">
      <alignment horizontal="right" vertical="top" wrapText="1"/>
    </xf>
    <xf numFmtId="168" fontId="8" fillId="0" borderId="13" xfId="3" applyNumberFormat="1" applyFont="1" applyFill="1" applyBorder="1" applyAlignment="1">
      <alignment horizontal="right" vertical="top" wrapText="1"/>
    </xf>
    <xf numFmtId="0" fontId="31" fillId="11" borderId="0" xfId="4" applyFont="1" applyFill="1" applyBorder="1" applyAlignment="1">
      <alignment horizontal="center"/>
    </xf>
    <xf numFmtId="167" fontId="31" fillId="11" borderId="0" xfId="1" applyNumberFormat="1" applyFont="1" applyFill="1" applyBorder="1" applyAlignment="1">
      <alignment horizontal="center"/>
    </xf>
    <xf numFmtId="167" fontId="0" fillId="0" borderId="0" xfId="1" applyNumberFormat="1" applyFont="1" applyBorder="1"/>
    <xf numFmtId="167" fontId="36" fillId="0" borderId="0" xfId="1" applyNumberFormat="1" applyFont="1" applyAlignment="1">
      <alignment horizontal="center"/>
    </xf>
    <xf numFmtId="0" fontId="31" fillId="0" borderId="0" xfId="4" applyFont="1" applyFill="1" applyBorder="1" applyAlignment="1">
      <alignment wrapText="1"/>
    </xf>
    <xf numFmtId="167" fontId="0" fillId="0" borderId="28" xfId="1" applyNumberFormat="1" applyFont="1" applyBorder="1"/>
    <xf numFmtId="9" fontId="0" fillId="0" borderId="28" xfId="2" applyFont="1" applyBorder="1"/>
    <xf numFmtId="9" fontId="2" fillId="0" borderId="0" xfId="2" applyFont="1"/>
    <xf numFmtId="0" fontId="2" fillId="12" borderId="0" xfId="0" applyFont="1" applyFill="1" applyAlignment="1">
      <alignment horizontal="center"/>
    </xf>
    <xf numFmtId="0" fontId="2" fillId="12" borderId="0" xfId="0" applyFont="1" applyFill="1"/>
    <xf numFmtId="0" fontId="37" fillId="0" borderId="0" xfId="0" applyFont="1"/>
    <xf numFmtId="0" fontId="38" fillId="0" borderId="0" xfId="0" applyFont="1"/>
    <xf numFmtId="9" fontId="0" fillId="0" borderId="0" xfId="2" applyNumberFormat="1" applyFont="1"/>
    <xf numFmtId="174" fontId="0" fillId="0" borderId="0" xfId="2" applyNumberFormat="1" applyFont="1"/>
    <xf numFmtId="164" fontId="31" fillId="0" borderId="0" xfId="1" applyNumberFormat="1" applyFont="1" applyFill="1" applyBorder="1" applyAlignment="1">
      <alignment horizontal="right" wrapText="1"/>
    </xf>
    <xf numFmtId="167" fontId="2" fillId="12" borderId="0" xfId="1" applyNumberFormat="1" applyFont="1" applyFill="1" applyAlignment="1">
      <alignment horizontal="center"/>
    </xf>
    <xf numFmtId="9" fontId="0" fillId="0" borderId="1" xfId="2" applyFont="1" applyBorder="1"/>
    <xf numFmtId="164" fontId="31" fillId="11" borderId="0" xfId="1" applyNumberFormat="1" applyFont="1" applyFill="1" applyBorder="1" applyAlignment="1">
      <alignment horizontal="center"/>
    </xf>
    <xf numFmtId="0" fontId="36" fillId="0" borderId="0" xfId="0" applyFont="1" applyAlignment="1">
      <alignment horizontal="center"/>
    </xf>
    <xf numFmtId="167" fontId="0" fillId="0" borderId="0" xfId="1" applyNumberFormat="1" applyFont="1" applyFill="1"/>
    <xf numFmtId="164" fontId="0" fillId="0" borderId="28" xfId="1" applyNumberFormat="1" applyFont="1" applyBorder="1"/>
    <xf numFmtId="0" fontId="31" fillId="11" borderId="0" xfId="5" applyFont="1" applyFill="1" applyBorder="1" applyAlignment="1">
      <alignment horizontal="center"/>
    </xf>
    <xf numFmtId="0" fontId="31" fillId="0" borderId="0" xfId="6" applyFont="1" applyFill="1" applyBorder="1" applyAlignment="1">
      <alignment wrapText="1"/>
    </xf>
    <xf numFmtId="167" fontId="30" fillId="0" borderId="0" xfId="1" applyNumberFormat="1" applyFont="1"/>
    <xf numFmtId="167" fontId="2" fillId="0" borderId="28" xfId="1" applyNumberFormat="1" applyFont="1" applyBorder="1"/>
    <xf numFmtId="9" fontId="2" fillId="0" borderId="28" xfId="2" applyFont="1" applyBorder="1"/>
    <xf numFmtId="0" fontId="2" fillId="0" borderId="28" xfId="0" applyFont="1" applyBorder="1"/>
    <xf numFmtId="0" fontId="2" fillId="0" borderId="0" xfId="0" applyFont="1" applyBorder="1"/>
    <xf numFmtId="0" fontId="0" fillId="0" borderId="0" xfId="0" applyAlignment="1">
      <alignment horizontal="left"/>
    </xf>
    <xf numFmtId="0" fontId="30" fillId="0" borderId="0" xfId="0" applyFont="1" applyAlignment="1">
      <alignment horizontal="left"/>
    </xf>
    <xf numFmtId="0" fontId="41" fillId="0" borderId="0" xfId="0" applyFont="1"/>
    <xf numFmtId="167" fontId="39" fillId="0" borderId="0" xfId="1" applyNumberFormat="1" applyFont="1"/>
    <xf numFmtId="0" fontId="39" fillId="0" borderId="0" xfId="0" applyFont="1"/>
    <xf numFmtId="167" fontId="41" fillId="0" borderId="0" xfId="1" applyNumberFormat="1" applyFont="1"/>
    <xf numFmtId="167" fontId="42" fillId="0" borderId="0" xfId="1" applyNumberFormat="1" applyFont="1"/>
    <xf numFmtId="9" fontId="42" fillId="0" borderId="0" xfId="2" applyFont="1"/>
    <xf numFmtId="0" fontId="0" fillId="0" borderId="0" xfId="0" applyAlignment="1">
      <alignment horizontal="right"/>
    </xf>
    <xf numFmtId="0" fontId="31" fillId="0" borderId="37" xfId="7" applyFont="1" applyFill="1" applyBorder="1" applyAlignment="1">
      <alignment wrapText="1"/>
    </xf>
    <xf numFmtId="167" fontId="31" fillId="0" borderId="37" xfId="1" applyNumberFormat="1" applyFont="1" applyFill="1" applyBorder="1" applyAlignment="1">
      <alignment horizontal="right" wrapText="1"/>
    </xf>
    <xf numFmtId="0" fontId="31" fillId="0" borderId="0" xfId="7" applyFont="1" applyFill="1" applyBorder="1" applyAlignment="1">
      <alignment wrapText="1"/>
    </xf>
    <xf numFmtId="167" fontId="41" fillId="0" borderId="0" xfId="0" applyNumberFormat="1" applyFont="1"/>
    <xf numFmtId="0" fontId="43" fillId="0" borderId="0" xfId="0" applyFont="1"/>
    <xf numFmtId="168" fontId="22" fillId="4" borderId="38" xfId="0" applyNumberFormat="1" applyFont="1" applyFill="1" applyBorder="1" applyAlignment="1">
      <alignment horizontal="right" vertical="center"/>
    </xf>
    <xf numFmtId="169" fontId="22" fillId="4" borderId="39" xfId="0" applyNumberFormat="1" applyFont="1" applyFill="1" applyBorder="1" applyAlignment="1">
      <alignment horizontal="right" vertical="center"/>
    </xf>
    <xf numFmtId="168" fontId="22" fillId="10" borderId="38" xfId="0" applyNumberFormat="1" applyFont="1" applyFill="1" applyBorder="1" applyAlignment="1">
      <alignment horizontal="right" vertical="center"/>
    </xf>
    <xf numFmtId="170" fontId="23" fillId="0" borderId="12" xfId="0" applyNumberFormat="1" applyFont="1" applyFill="1" applyBorder="1" applyAlignment="1">
      <alignment horizontal="right" vertical="center"/>
    </xf>
    <xf numFmtId="170" fontId="22" fillId="10" borderId="38" xfId="0" applyNumberFormat="1" applyFont="1" applyFill="1" applyBorder="1" applyAlignment="1">
      <alignment horizontal="right" vertical="center"/>
    </xf>
    <xf numFmtId="170" fontId="22" fillId="2" borderId="38" xfId="0" applyNumberFormat="1" applyFont="1" applyFill="1" applyBorder="1" applyAlignment="1">
      <alignment horizontal="right" vertical="center"/>
    </xf>
    <xf numFmtId="39" fontId="0" fillId="0" borderId="0" xfId="0" applyNumberFormat="1"/>
    <xf numFmtId="49" fontId="24" fillId="0" borderId="0" xfId="0" applyNumberFormat="1" applyFont="1" applyFill="1" applyBorder="1" applyAlignment="1">
      <alignment horizontal="center" vertical="center" wrapText="1"/>
    </xf>
    <xf numFmtId="167" fontId="23" fillId="0" borderId="0" xfId="1" applyNumberFormat="1" applyFont="1" applyFill="1" applyBorder="1" applyAlignment="1">
      <alignment horizontal="right" vertical="center"/>
    </xf>
    <xf numFmtId="0" fontId="6" fillId="0" borderId="0" xfId="0" applyFont="1" applyFill="1"/>
    <xf numFmtId="167" fontId="2" fillId="8" borderId="0" xfId="1" applyNumberFormat="1" applyFont="1" applyFill="1"/>
    <xf numFmtId="9" fontId="0" fillId="0" borderId="0" xfId="2" applyFont="1" applyFill="1"/>
    <xf numFmtId="9" fontId="0" fillId="0" borderId="0" xfId="2" applyNumberFormat="1" applyFont="1" applyFill="1"/>
    <xf numFmtId="167" fontId="0" fillId="0" borderId="0" xfId="0" applyNumberFormat="1" applyFill="1"/>
    <xf numFmtId="167" fontId="23" fillId="0" borderId="7" xfId="1" applyNumberFormat="1" applyFont="1" applyFill="1" applyBorder="1" applyAlignment="1">
      <alignment horizontal="right" vertical="center"/>
    </xf>
    <xf numFmtId="167" fontId="22" fillId="0" borderId="7" xfId="1" applyNumberFormat="1" applyFont="1" applyFill="1" applyBorder="1" applyAlignment="1">
      <alignment horizontal="right" vertical="center"/>
    </xf>
    <xf numFmtId="167" fontId="23" fillId="0" borderId="8" xfId="1" applyNumberFormat="1" applyFont="1" applyFill="1" applyBorder="1" applyAlignment="1">
      <alignment horizontal="right" vertical="center"/>
    </xf>
    <xf numFmtId="167" fontId="22" fillId="0" borderId="8" xfId="1" applyNumberFormat="1" applyFont="1" applyFill="1" applyBorder="1" applyAlignment="1">
      <alignment horizontal="right" vertical="center"/>
    </xf>
    <xf numFmtId="167" fontId="23" fillId="0" borderId="12" xfId="1" applyNumberFormat="1" applyFont="1" applyFill="1" applyBorder="1" applyAlignment="1">
      <alignment horizontal="right" vertical="center"/>
    </xf>
    <xf numFmtId="167" fontId="22" fillId="0" borderId="12" xfId="1" applyNumberFormat="1" applyFont="1" applyFill="1" applyBorder="1" applyAlignment="1">
      <alignment horizontal="right" vertical="center"/>
    </xf>
    <xf numFmtId="167" fontId="22" fillId="4" borderId="38" xfId="1" applyNumberFormat="1" applyFont="1" applyFill="1" applyBorder="1" applyAlignment="1">
      <alignment horizontal="right" vertical="center"/>
    </xf>
    <xf numFmtId="9" fontId="23" fillId="0" borderId="7" xfId="2" applyFont="1" applyFill="1" applyBorder="1" applyAlignment="1">
      <alignment horizontal="right" vertical="center"/>
    </xf>
    <xf numFmtId="9" fontId="23" fillId="0" borderId="8" xfId="2" applyFont="1" applyFill="1" applyBorder="1" applyAlignment="1">
      <alignment horizontal="right" vertical="center"/>
    </xf>
    <xf numFmtId="9" fontId="23" fillId="0" borderId="12" xfId="2" applyFont="1" applyFill="1" applyBorder="1" applyAlignment="1">
      <alignment horizontal="right" vertical="center"/>
    </xf>
    <xf numFmtId="9" fontId="22" fillId="4" borderId="38" xfId="2" applyFont="1" applyFill="1" applyBorder="1" applyAlignment="1">
      <alignment horizontal="right" vertical="center"/>
    </xf>
    <xf numFmtId="0" fontId="6" fillId="12" borderId="1" xfId="0" applyFont="1" applyFill="1" applyBorder="1" applyAlignment="1">
      <alignment horizontal="center"/>
    </xf>
    <xf numFmtId="0" fontId="6" fillId="12" borderId="1" xfId="0" applyFont="1" applyFill="1" applyBorder="1"/>
    <xf numFmtId="0" fontId="6" fillId="12" borderId="1" xfId="0" applyFont="1" applyFill="1" applyBorder="1" applyAlignment="1">
      <alignment horizontal="center" wrapText="1"/>
    </xf>
    <xf numFmtId="167" fontId="2" fillId="0" borderId="0" xfId="1" applyNumberFormat="1" applyFont="1" applyFill="1" applyAlignment="1">
      <alignment horizontal="center"/>
    </xf>
    <xf numFmtId="167" fontId="23" fillId="0" borderId="7" xfId="1" applyNumberFormat="1" applyFont="1" applyFill="1" applyBorder="1" applyAlignment="1">
      <alignment horizontal="left" vertical="center"/>
    </xf>
    <xf numFmtId="167" fontId="23" fillId="0" borderId="8" xfId="1" applyNumberFormat="1" applyFont="1" applyFill="1" applyBorder="1" applyAlignment="1">
      <alignment horizontal="left" vertical="center"/>
    </xf>
    <xf numFmtId="167" fontId="23" fillId="0" borderId="12" xfId="1" applyNumberFormat="1" applyFont="1" applyFill="1" applyBorder="1" applyAlignment="1">
      <alignment horizontal="left" vertical="center"/>
    </xf>
    <xf numFmtId="49" fontId="24" fillId="4" borderId="15" xfId="0" applyNumberFormat="1" applyFont="1" applyFill="1" applyBorder="1" applyAlignment="1">
      <alignment horizontal="center" vertical="center" wrapText="1"/>
    </xf>
    <xf numFmtId="167" fontId="23" fillId="0" borderId="3" xfId="1" applyNumberFormat="1" applyFont="1" applyFill="1" applyBorder="1" applyAlignment="1">
      <alignment horizontal="left" vertical="center"/>
    </xf>
    <xf numFmtId="167" fontId="0" fillId="0" borderId="1" xfId="1" applyNumberFormat="1" applyFont="1" applyFill="1" applyBorder="1"/>
    <xf numFmtId="43" fontId="0" fillId="0" borderId="0" xfId="1" applyFont="1"/>
    <xf numFmtId="0" fontId="44" fillId="11" borderId="40" xfId="7" applyFont="1" applyFill="1" applyBorder="1" applyAlignment="1">
      <alignment horizontal="center"/>
    </xf>
    <xf numFmtId="0" fontId="44" fillId="0" borderId="37" xfId="7" applyFont="1" applyFill="1" applyBorder="1" applyAlignment="1">
      <alignment wrapText="1"/>
    </xf>
    <xf numFmtId="4" fontId="44" fillId="0" borderId="37" xfId="7" applyNumberFormat="1" applyFont="1" applyFill="1" applyBorder="1" applyAlignment="1">
      <alignment horizontal="right" wrapText="1"/>
    </xf>
    <xf numFmtId="0" fontId="0" fillId="0" borderId="0" xfId="0" pivotButton="1"/>
    <xf numFmtId="167" fontId="0" fillId="2" borderId="0" xfId="1" applyNumberFormat="1" applyFont="1" applyFill="1"/>
    <xf numFmtId="0" fontId="2" fillId="0" borderId="0" xfId="0" applyFont="1" applyAlignment="1">
      <alignment horizontal="right"/>
    </xf>
    <xf numFmtId="167" fontId="30" fillId="0" borderId="0" xfId="1" applyNumberFormat="1" applyFont="1" applyFill="1"/>
    <xf numFmtId="0" fontId="6" fillId="12" borderId="0" xfId="0" applyFont="1" applyFill="1" applyBorder="1" applyAlignment="1">
      <alignment horizontal="center" wrapText="1"/>
    </xf>
    <xf numFmtId="165" fontId="0" fillId="0" borderId="0" xfId="0" applyNumberFormat="1" applyBorder="1"/>
    <xf numFmtId="0" fontId="6" fillId="12" borderId="1" xfId="0" applyFont="1" applyFill="1" applyBorder="1" applyAlignment="1">
      <alignment wrapText="1"/>
    </xf>
    <xf numFmtId="0" fontId="30" fillId="0" borderId="0" xfId="0" applyFont="1" applyAlignment="1">
      <alignment horizontal="right"/>
    </xf>
    <xf numFmtId="164" fontId="0" fillId="8" borderId="0" xfId="1" applyNumberFormat="1" applyFont="1" applyFill="1"/>
    <xf numFmtId="164" fontId="0" fillId="8" borderId="1" xfId="1" applyNumberFormat="1" applyFont="1" applyFill="1" applyBorder="1"/>
    <xf numFmtId="2" fontId="21" fillId="0" borderId="0" xfId="0" applyNumberFormat="1" applyFont="1"/>
    <xf numFmtId="0" fontId="21" fillId="0" borderId="0" xfId="0" applyFont="1" applyAlignment="1">
      <alignment horizontal="right"/>
    </xf>
    <xf numFmtId="170" fontId="23" fillId="0" borderId="0" xfId="0" applyNumberFormat="1" applyFont="1" applyFill="1" applyBorder="1" applyAlignment="1">
      <alignment horizontal="right" vertical="center"/>
    </xf>
    <xf numFmtId="168" fontId="45" fillId="0" borderId="0" xfId="0" applyNumberFormat="1" applyFont="1" applyFill="1" applyBorder="1" applyAlignment="1">
      <alignment horizontal="right" vertical="center"/>
    </xf>
    <xf numFmtId="164" fontId="0" fillId="0" borderId="0" xfId="1" applyNumberFormat="1" applyFont="1" applyFill="1"/>
    <xf numFmtId="0" fontId="2" fillId="0" borderId="0" xfId="0" applyFont="1" applyAlignment="1">
      <alignment wrapText="1"/>
    </xf>
    <xf numFmtId="0" fontId="2" fillId="12" borderId="0" xfId="0" applyFont="1" applyFill="1" applyAlignment="1">
      <alignment horizontal="center"/>
    </xf>
    <xf numFmtId="0" fontId="7" fillId="0" borderId="0" xfId="0" applyFont="1" applyAlignment="1">
      <alignment horizontal="left" wrapText="1"/>
    </xf>
    <xf numFmtId="164" fontId="6" fillId="12" borderId="0" xfId="0" applyNumberFormat="1" applyFont="1" applyFill="1" applyAlignment="1">
      <alignment horizontal="center"/>
    </xf>
    <xf numFmtId="0" fontId="2" fillId="0" borderId="0" xfId="0" applyFont="1" applyFill="1" applyAlignment="1">
      <alignment horizontal="center"/>
    </xf>
    <xf numFmtId="0" fontId="2" fillId="10" borderId="31" xfId="0" applyFont="1" applyFill="1" applyBorder="1" applyAlignment="1">
      <alignment horizontal="center"/>
    </xf>
    <xf numFmtId="0" fontId="2" fillId="10" borderId="32" xfId="0" applyFont="1" applyFill="1" applyBorder="1" applyAlignment="1">
      <alignment horizontal="center"/>
    </xf>
    <xf numFmtId="0" fontId="2" fillId="10" borderId="30" xfId="0" applyFont="1" applyFill="1" applyBorder="1" applyAlignment="1">
      <alignment horizontal="center"/>
    </xf>
    <xf numFmtId="49" fontId="13" fillId="3" borderId="17" xfId="0" applyNumberFormat="1" applyFont="1" applyFill="1" applyBorder="1" applyAlignment="1">
      <alignment horizontal="center" wrapText="1"/>
    </xf>
    <xf numFmtId="49" fontId="13" fillId="3" borderId="22" xfId="0" applyNumberFormat="1" applyFont="1" applyFill="1" applyBorder="1" applyAlignment="1">
      <alignment horizontal="center" wrapText="1"/>
    </xf>
    <xf numFmtId="0" fontId="13" fillId="0" borderId="17" xfId="0" applyFont="1" applyFill="1" applyBorder="1" applyAlignment="1">
      <alignment horizontal="left" vertical="center" wrapText="1"/>
    </xf>
    <xf numFmtId="0" fontId="13" fillId="0" borderId="22" xfId="0" applyFont="1" applyFill="1" applyBorder="1" applyAlignment="1">
      <alignment horizontal="left" vertical="center" wrapText="1"/>
    </xf>
    <xf numFmtId="49" fontId="13" fillId="3" borderId="18" xfId="0" applyNumberFormat="1" applyFont="1" applyFill="1" applyBorder="1" applyAlignment="1">
      <alignment horizontal="center" wrapText="1"/>
    </xf>
    <xf numFmtId="49" fontId="13" fillId="3" borderId="19" xfId="0" applyNumberFormat="1" applyFont="1" applyFill="1" applyBorder="1" applyAlignment="1">
      <alignment horizontal="center" wrapText="1"/>
    </xf>
    <xf numFmtId="49" fontId="13" fillId="3" borderId="20" xfId="0" applyNumberFormat="1" applyFont="1" applyFill="1" applyBorder="1" applyAlignment="1">
      <alignment horizontal="center" wrapText="1"/>
    </xf>
    <xf numFmtId="49" fontId="13" fillId="3" borderId="16" xfId="0" applyNumberFormat="1" applyFont="1" applyFill="1" applyBorder="1" applyAlignment="1">
      <alignment horizontal="left" wrapText="1"/>
    </xf>
    <xf numFmtId="49" fontId="13" fillId="3" borderId="21" xfId="0" applyNumberFormat="1" applyFont="1" applyFill="1" applyBorder="1" applyAlignment="1">
      <alignment horizontal="left" wrapText="1"/>
    </xf>
    <xf numFmtId="49" fontId="13" fillId="3" borderId="16" xfId="0" applyNumberFormat="1" applyFont="1" applyFill="1" applyBorder="1" applyAlignment="1">
      <alignment horizontal="center" wrapText="1"/>
    </xf>
    <xf numFmtId="49" fontId="13" fillId="3" borderId="21" xfId="0" applyNumberFormat="1" applyFont="1" applyFill="1" applyBorder="1" applyAlignment="1">
      <alignment horizontal="center" wrapText="1"/>
    </xf>
    <xf numFmtId="49" fontId="8" fillId="3" borderId="3" xfId="0" applyNumberFormat="1" applyFont="1" applyFill="1" applyBorder="1" applyAlignment="1">
      <alignment horizontal="center" wrapText="1"/>
    </xf>
    <xf numFmtId="49" fontId="8" fillId="3" borderId="7" xfId="0" applyNumberFormat="1" applyFont="1" applyFill="1" applyBorder="1" applyAlignment="1">
      <alignment horizontal="center" wrapText="1"/>
    </xf>
    <xf numFmtId="0" fontId="8" fillId="0" borderId="3" xfId="0" applyFont="1" applyFill="1" applyBorder="1" applyAlignment="1">
      <alignment horizontal="left" vertical="center" wrapText="1"/>
    </xf>
    <xf numFmtId="49" fontId="8" fillId="3" borderId="4" xfId="0" applyNumberFormat="1" applyFont="1" applyFill="1" applyBorder="1" applyAlignment="1">
      <alignment horizontal="center" wrapText="1"/>
    </xf>
    <xf numFmtId="49" fontId="8" fillId="3" borderId="5" xfId="0" applyNumberFormat="1" applyFont="1" applyFill="1" applyBorder="1" applyAlignment="1">
      <alignment horizontal="center" wrapText="1"/>
    </xf>
    <xf numFmtId="49" fontId="15" fillId="3" borderId="2" xfId="0" applyNumberFormat="1" applyFont="1" applyFill="1" applyBorder="1" applyAlignment="1">
      <alignment horizontal="center" wrapText="1"/>
    </xf>
    <xf numFmtId="49" fontId="15" fillId="3" borderId="6" xfId="0" applyNumberFormat="1" applyFont="1" applyFill="1" applyBorder="1" applyAlignment="1">
      <alignment horizontal="center" wrapText="1"/>
    </xf>
    <xf numFmtId="0" fontId="2" fillId="0" borderId="0" xfId="0" applyFont="1" applyAlignment="1">
      <alignment horizontal="center"/>
    </xf>
    <xf numFmtId="167" fontId="2" fillId="0" borderId="0" xfId="1" applyNumberFormat="1" applyFont="1" applyAlignment="1">
      <alignment horizontal="center"/>
    </xf>
    <xf numFmtId="49" fontId="8" fillId="5" borderId="11" xfId="0" applyNumberFormat="1" applyFont="1" applyFill="1" applyBorder="1" applyAlignment="1">
      <alignment horizontal="left" vertical="top" wrapText="1"/>
    </xf>
    <xf numFmtId="49" fontId="8" fillId="5" borderId="2" xfId="0" applyNumberFormat="1" applyFont="1" applyFill="1" applyBorder="1" applyAlignment="1">
      <alignment horizontal="left" vertical="top" wrapText="1"/>
    </xf>
    <xf numFmtId="49" fontId="8" fillId="5" borderId="6" xfId="0" applyNumberFormat="1" applyFont="1" applyFill="1" applyBorder="1" applyAlignment="1">
      <alignment horizontal="left" vertical="top" wrapText="1"/>
    </xf>
    <xf numFmtId="49" fontId="9" fillId="4" borderId="14" xfId="0" applyNumberFormat="1" applyFont="1" applyFill="1" applyBorder="1" applyAlignment="1">
      <alignment horizontal="center" vertical="center" wrapText="1"/>
    </xf>
    <xf numFmtId="49" fontId="9" fillId="4" borderId="11" xfId="0" applyNumberFormat="1" applyFont="1" applyFill="1" applyBorder="1" applyAlignment="1">
      <alignment horizontal="center" vertical="center" wrapText="1"/>
    </xf>
    <xf numFmtId="0" fontId="27" fillId="0" borderId="0" xfId="0" applyFont="1" applyAlignment="1">
      <alignment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27" fillId="0" borderId="0" xfId="3" applyFont="1" applyAlignment="1">
      <alignment vertical="center" wrapText="1"/>
    </xf>
    <xf numFmtId="0" fontId="8" fillId="9" borderId="5" xfId="3" applyFont="1" applyFill="1" applyBorder="1" applyAlignment="1">
      <alignment horizontal="center" vertical="center" wrapText="1"/>
    </xf>
    <xf numFmtId="0" fontId="8" fillId="9" borderId="6" xfId="3" applyFont="1" applyFill="1" applyBorder="1" applyAlignment="1">
      <alignment horizontal="center" vertical="center" wrapText="1"/>
    </xf>
    <xf numFmtId="49" fontId="8" fillId="5" borderId="11" xfId="3" applyNumberFormat="1" applyFont="1" applyFill="1" applyBorder="1" applyAlignment="1">
      <alignment horizontal="left" vertical="top" wrapText="1"/>
    </xf>
    <xf numFmtId="49" fontId="8" fillId="5" borderId="2" xfId="3" applyNumberFormat="1" applyFont="1" applyFill="1" applyBorder="1" applyAlignment="1">
      <alignment horizontal="left" vertical="top" wrapText="1"/>
    </xf>
    <xf numFmtId="49" fontId="8" fillId="5" borderId="6" xfId="3" applyNumberFormat="1" applyFont="1" applyFill="1" applyBorder="1" applyAlignment="1">
      <alignment horizontal="left" vertical="top" wrapText="1"/>
    </xf>
    <xf numFmtId="49" fontId="9" fillId="4" borderId="14" xfId="3" applyNumberFormat="1" applyFont="1" applyFill="1" applyBorder="1" applyAlignment="1">
      <alignment horizontal="center" vertical="center" wrapText="1"/>
    </xf>
    <xf numFmtId="49" fontId="9" fillId="4" borderId="11" xfId="3" applyNumberFormat="1" applyFont="1" applyFill="1" applyBorder="1" applyAlignment="1">
      <alignment horizontal="center" vertical="center" wrapText="1"/>
    </xf>
    <xf numFmtId="0" fontId="2" fillId="0" borderId="0" xfId="0" applyFont="1" applyAlignment="1">
      <alignment horizontal="center"/>
    </xf>
    <xf numFmtId="167" fontId="2" fillId="0" borderId="0" xfId="1" applyNumberFormat="1" applyFont="1" applyAlignment="1">
      <alignment horizontal="center"/>
    </xf>
    <xf numFmtId="164" fontId="0" fillId="0" borderId="0" xfId="1" applyNumberFormat="1" applyFont="1" applyAlignment="1">
      <alignment horizontal="center"/>
    </xf>
    <xf numFmtId="49" fontId="8" fillId="0" borderId="11" xfId="3" applyNumberFormat="1" applyFont="1" applyFill="1" applyBorder="1" applyAlignment="1">
      <alignment horizontal="center" vertical="top" wrapText="1"/>
    </xf>
    <xf numFmtId="49" fontId="8" fillId="0" borderId="2" xfId="3" applyNumberFormat="1" applyFont="1" applyFill="1" applyBorder="1" applyAlignment="1">
      <alignment horizontal="center" vertical="top" wrapText="1"/>
    </xf>
    <xf numFmtId="49" fontId="8" fillId="0" borderId="6" xfId="3" applyNumberFormat="1" applyFont="1" applyFill="1" applyBorder="1" applyAlignment="1">
      <alignment horizontal="center" vertical="top" wrapText="1"/>
    </xf>
    <xf numFmtId="49" fontId="9" fillId="9" borderId="36" xfId="3" applyNumberFormat="1" applyFont="1" applyFill="1" applyBorder="1" applyAlignment="1">
      <alignment horizontal="center" vertical="center" wrapText="1"/>
    </xf>
    <xf numFmtId="49" fontId="9" fillId="9" borderId="10" xfId="3" applyNumberFormat="1" applyFont="1" applyFill="1" applyBorder="1" applyAlignment="1">
      <alignment horizontal="center" vertical="center" wrapText="1"/>
    </xf>
    <xf numFmtId="49" fontId="13" fillId="0" borderId="0" xfId="3" applyNumberFormat="1" applyFont="1" applyAlignment="1">
      <alignment wrapText="1"/>
    </xf>
    <xf numFmtId="49" fontId="33" fillId="0" borderId="0" xfId="3" applyNumberFormat="1" applyFont="1" applyAlignment="1">
      <alignment vertical="center" wrapText="1"/>
    </xf>
    <xf numFmtId="49" fontId="9" fillId="4" borderId="14" xfId="3" applyNumberFormat="1" applyFont="1" applyFill="1" applyBorder="1" applyAlignment="1">
      <alignment horizontal="center" vertical="center" wrapText="1"/>
    </xf>
    <xf numFmtId="49" fontId="9" fillId="4" borderId="11" xfId="3" applyNumberFormat="1" applyFont="1" applyFill="1" applyBorder="1" applyAlignment="1">
      <alignment horizontal="center" vertical="center" wrapText="1"/>
    </xf>
    <xf numFmtId="49" fontId="8" fillId="13" borderId="8" xfId="3" applyNumberFormat="1" applyFont="1" applyFill="1" applyBorder="1" applyAlignment="1">
      <alignment horizontal="left" vertical="center" wrapText="1"/>
    </xf>
    <xf numFmtId="49" fontId="9" fillId="13" borderId="8" xfId="3" applyNumberFormat="1" applyFont="1" applyFill="1" applyBorder="1" applyAlignment="1">
      <alignment horizontal="center" vertical="center" wrapText="1"/>
    </xf>
    <xf numFmtId="49" fontId="8" fillId="13" borderId="8" xfId="0" applyNumberFormat="1" applyFont="1" applyFill="1" applyBorder="1" applyAlignment="1">
      <alignment horizontal="left" vertical="center" wrapText="1"/>
    </xf>
    <xf numFmtId="49" fontId="9" fillId="13" borderId="8" xfId="0" applyNumberFormat="1" applyFont="1" applyFill="1" applyBorder="1" applyAlignment="1">
      <alignment horizontal="center" vertical="center" wrapText="1"/>
    </xf>
  </cellXfs>
  <cellStyles count="8">
    <cellStyle name="Comma" xfId="1" builtinId="3"/>
    <cellStyle name="Normal" xfId="0" builtinId="0"/>
    <cellStyle name="Normal 2" xfId="3"/>
    <cellStyle name="Normal_103113" xfId="6"/>
    <cellStyle name="Normal_131211" xfId="4"/>
    <cellStyle name="Normal_Sheet1" xfId="5"/>
    <cellStyle name="Normal_Sheet2" xfId="7"/>
    <cellStyle name="Percent" xfId="2" builtinId="5"/>
  </cellStyles>
  <dxfs count="11">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18</xdr:row>
      <xdr:rowOff>57150</xdr:rowOff>
    </xdr:from>
    <xdr:to>
      <xdr:col>16</xdr:col>
      <xdr:colOff>236788</xdr:colOff>
      <xdr:row>33</xdr:row>
      <xdr:rowOff>56793</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47625" y="3009900"/>
          <a:ext cx="10704763" cy="2857143"/>
        </a:xfrm>
        <a:prstGeom prst="rect">
          <a:avLst/>
        </a:prstGeom>
      </xdr:spPr>
    </xdr:pic>
    <xdr:clientData/>
  </xdr:twoCellAnchor>
  <xdr:twoCellAnchor editAs="oneCell">
    <xdr:from>
      <xdr:col>0</xdr:col>
      <xdr:colOff>342900</xdr:colOff>
      <xdr:row>32</xdr:row>
      <xdr:rowOff>171450</xdr:rowOff>
    </xdr:from>
    <xdr:to>
      <xdr:col>18</xdr:col>
      <xdr:colOff>93788</xdr:colOff>
      <xdr:row>52</xdr:row>
      <xdr:rowOff>47165</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342900" y="5791200"/>
          <a:ext cx="11704763" cy="3685715"/>
        </a:xfrm>
        <a:prstGeom prst="rect">
          <a:avLst/>
        </a:prstGeom>
      </xdr:spPr>
    </xdr:pic>
    <xdr:clientData/>
  </xdr:twoCellAnchor>
  <xdr:twoCellAnchor editAs="oneCell">
    <xdr:from>
      <xdr:col>0</xdr:col>
      <xdr:colOff>447675</xdr:colOff>
      <xdr:row>53</xdr:row>
      <xdr:rowOff>19050</xdr:rowOff>
    </xdr:from>
    <xdr:to>
      <xdr:col>17</xdr:col>
      <xdr:colOff>465314</xdr:colOff>
      <xdr:row>87</xdr:row>
      <xdr:rowOff>180146</xdr:rowOff>
    </xdr:to>
    <xdr:pic>
      <xdr:nvPicPr>
        <xdr:cNvPr id="4" name="Picture 3"/>
        <xdr:cNvPicPr>
          <a:picLocks noChangeAspect="1"/>
        </xdr:cNvPicPr>
      </xdr:nvPicPr>
      <xdr:blipFill>
        <a:blip xmlns:r="http://schemas.openxmlformats.org/officeDocument/2006/relationships" r:embed="rId3" cstate="print"/>
        <a:stretch>
          <a:fillRect/>
        </a:stretch>
      </xdr:blipFill>
      <xdr:spPr>
        <a:xfrm>
          <a:off x="447675" y="9639300"/>
          <a:ext cx="11295239" cy="6638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36</xdr:row>
      <xdr:rowOff>76199</xdr:rowOff>
    </xdr:from>
    <xdr:to>
      <xdr:col>17</xdr:col>
      <xdr:colOff>1047750</xdr:colOff>
      <xdr:row>54</xdr:row>
      <xdr:rowOff>161924</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114300" y="7229474"/>
          <a:ext cx="10934700" cy="3514725"/>
        </a:xfrm>
        <a:prstGeom prst="rect">
          <a:avLst/>
        </a:prstGeom>
      </xdr:spPr>
    </xdr:pic>
    <xdr:clientData/>
  </xdr:twoCellAnchor>
  <xdr:twoCellAnchor editAs="oneCell">
    <xdr:from>
      <xdr:col>0</xdr:col>
      <xdr:colOff>247650</xdr:colOff>
      <xdr:row>21</xdr:row>
      <xdr:rowOff>0</xdr:rowOff>
    </xdr:from>
    <xdr:to>
      <xdr:col>6</xdr:col>
      <xdr:colOff>113722</xdr:colOff>
      <xdr:row>36</xdr:row>
      <xdr:rowOff>180595</xdr:rowOff>
    </xdr:to>
    <xdr:pic>
      <xdr:nvPicPr>
        <xdr:cNvPr id="4" name="Picture 3"/>
        <xdr:cNvPicPr>
          <a:picLocks noChangeAspect="1"/>
        </xdr:cNvPicPr>
      </xdr:nvPicPr>
      <xdr:blipFill>
        <a:blip xmlns:r="http://schemas.openxmlformats.org/officeDocument/2006/relationships" r:embed="rId2" cstate="print"/>
        <a:stretch>
          <a:fillRect/>
        </a:stretch>
      </xdr:blipFill>
      <xdr:spPr>
        <a:xfrm>
          <a:off x="247650" y="4295775"/>
          <a:ext cx="4628572" cy="30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126</xdr:row>
      <xdr:rowOff>47625</xdr:rowOff>
    </xdr:from>
    <xdr:to>
      <xdr:col>4</xdr:col>
      <xdr:colOff>780336</xdr:colOff>
      <xdr:row>135</xdr:row>
      <xdr:rowOff>9325</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85725" y="20831175"/>
          <a:ext cx="5714286" cy="1600000"/>
        </a:xfrm>
        <a:prstGeom prst="rect">
          <a:avLst/>
        </a:prstGeom>
      </xdr:spPr>
    </xdr:pic>
    <xdr:clientData/>
  </xdr:twoCellAnchor>
  <xdr:twoCellAnchor editAs="oneCell">
    <xdr:from>
      <xdr:col>0</xdr:col>
      <xdr:colOff>0</xdr:colOff>
      <xdr:row>136</xdr:row>
      <xdr:rowOff>28575</xdr:rowOff>
    </xdr:from>
    <xdr:to>
      <xdr:col>3</xdr:col>
      <xdr:colOff>837588</xdr:colOff>
      <xdr:row>143</xdr:row>
      <xdr:rowOff>47456</xdr:rowOff>
    </xdr:to>
    <xdr:pic>
      <xdr:nvPicPr>
        <xdr:cNvPr id="8" name="Picture 7"/>
        <xdr:cNvPicPr>
          <a:picLocks noChangeAspect="1"/>
        </xdr:cNvPicPr>
      </xdr:nvPicPr>
      <xdr:blipFill>
        <a:blip xmlns:r="http://schemas.openxmlformats.org/officeDocument/2006/relationships" r:embed="rId2" cstate="print"/>
        <a:stretch>
          <a:fillRect/>
        </a:stretch>
      </xdr:blipFill>
      <xdr:spPr>
        <a:xfrm>
          <a:off x="0" y="22640925"/>
          <a:ext cx="4895238" cy="1352381"/>
        </a:xfrm>
        <a:prstGeom prst="rect">
          <a:avLst/>
        </a:prstGeom>
      </xdr:spPr>
    </xdr:pic>
    <xdr:clientData/>
  </xdr:twoCellAnchor>
  <xdr:twoCellAnchor editAs="oneCell">
    <xdr:from>
      <xdr:col>11</xdr:col>
      <xdr:colOff>390525</xdr:colOff>
      <xdr:row>32</xdr:row>
      <xdr:rowOff>95250</xdr:rowOff>
    </xdr:from>
    <xdr:to>
      <xdr:col>23</xdr:col>
      <xdr:colOff>504825</xdr:colOff>
      <xdr:row>50</xdr:row>
      <xdr:rowOff>19050</xdr:rowOff>
    </xdr:to>
    <xdr:pic>
      <xdr:nvPicPr>
        <xdr:cNvPr id="2" name="Picture 1"/>
        <xdr:cNvPicPr>
          <a:picLocks noChangeAspect="1"/>
        </xdr:cNvPicPr>
      </xdr:nvPicPr>
      <xdr:blipFill>
        <a:blip xmlns:r="http://schemas.openxmlformats.org/officeDocument/2006/relationships" r:embed="rId3" cstate="print"/>
        <a:stretch>
          <a:fillRect/>
        </a:stretch>
      </xdr:blipFill>
      <xdr:spPr>
        <a:xfrm>
          <a:off x="9820275" y="2486025"/>
          <a:ext cx="7820025" cy="33813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07961/Local%20Settings/Temp/Team%20Budgeting%20export%2012161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1624.43892951389" createdVersion="4" refreshedVersion="4" minRefreshableVersion="3" recordCount="601">
  <cacheSource type="worksheet">
    <worksheetSource ref="A1:F602" sheet="Detail by group &amp; account" r:id="rId2"/>
  </cacheSource>
  <cacheFields count="6">
    <cacheField name="Group" numFmtId="0">
      <sharedItems count="13">
        <s v="General District Requirements"/>
        <s v="General Manager's Office"/>
        <s v="External Affairs"/>
        <s v="Chief Financial Officer"/>
        <s v="Engineering Services"/>
        <s v="Business Technology"/>
        <s v="Water System Operations"/>
        <s v="Water Resource Management"/>
        <s v="General Counsel"/>
        <s v="Office of the Auditor"/>
        <s v="Ethics Department"/>
        <s v="Real Property Mgmt &amp; Development"/>
        <s v="Human Resources"/>
      </sharedItems>
    </cacheField>
    <cacheField name="CFY_Budget" numFmtId="165">
      <sharedItems containsSemiMixedTypes="0" containsString="0" containsNumber="1" containsInteger="1" minValue="-20806900" maxValue="80852358"/>
    </cacheField>
    <cacheField name="FY 2014/15" numFmtId="165">
      <sharedItems containsSemiMixedTypes="0" containsString="0" containsNumber="1" minValue="-18745000" maxValue="83356693.600000024"/>
    </cacheField>
    <cacheField name="FY 2015/16" numFmtId="165">
      <sharedItems containsSemiMixedTypes="0" containsString="0" containsNumber="1" minValue="-19548000" maxValue="85759634.049999982"/>
    </cacheField>
    <cacheField name="Account" numFmtId="0">
      <sharedItems count="99">
        <s v="4100015"/>
        <s v="4100020"/>
        <s v="4100025"/>
        <s v="41100"/>
        <s v="42100"/>
        <s v="4210001"/>
        <s v="42500"/>
        <s v="43000"/>
        <s v="4300056"/>
        <s v="44000"/>
        <s v="4410030"/>
        <s v="44400"/>
        <s v="4440090"/>
        <s v="44520"/>
        <s v="44700"/>
        <s v="44900"/>
        <s v="4490050"/>
        <s v="4490051"/>
        <s v="45400"/>
        <s v="45500"/>
        <s v="45650"/>
        <s v="4633010"/>
        <s v="46400"/>
        <s v="49000"/>
        <s v="4900020"/>
        <s v="4200005"/>
        <s v="4200010"/>
        <s v="4200093"/>
        <s v="4200094"/>
        <s v="4200095"/>
        <s v="4220005"/>
        <s v="4220094"/>
        <s v="4220095"/>
        <s v="42300"/>
        <s v="4230072"/>
        <s v="4300021"/>
        <s v="4300050"/>
        <s v="4300055"/>
        <s v="4300057"/>
        <s v="4300058"/>
        <s v="43100"/>
        <s v="44100"/>
        <s v="44200"/>
        <s v="4420030"/>
        <s v="4420050"/>
        <s v="44300"/>
        <s v="4430010"/>
        <s v="4430020"/>
        <s v="4430060"/>
        <s v="4440080"/>
        <s v="44450"/>
        <s v="44600"/>
        <s v="44800"/>
        <s v="4490060"/>
        <s v="44960"/>
        <s v="45100"/>
        <s v="45200"/>
        <s v="4520010"/>
        <s v="45250"/>
        <s v="45600"/>
        <s v="46331"/>
        <s v="4200025"/>
        <s v="4300062"/>
        <s v="4300066"/>
        <s v="4300076"/>
        <s v="4430030"/>
        <s v="44930"/>
        <s v="4550020"/>
        <s v="46350"/>
        <s v="4200020"/>
        <s v="4200021"/>
        <s v="42010"/>
        <s v="4230020"/>
        <s v="4300051"/>
        <s v="4300052"/>
        <s v="4300053"/>
        <s v="4300060"/>
        <s v="4300077"/>
        <s v="4300080"/>
        <s v="4410020"/>
        <s v="45550"/>
        <s v="4200015"/>
        <s v="4230010"/>
        <s v="4300020"/>
        <s v="4300061"/>
        <s v="4300063"/>
        <s v="4300064"/>
        <s v="4410010"/>
        <s v="4410050"/>
        <s v="46000"/>
        <s v="4220010"/>
        <s v="4220025"/>
        <s v="4230015"/>
        <s v="4300022"/>
        <s v="4300065"/>
        <s v="4300079"/>
        <s v="4410040"/>
        <s v="4410062"/>
        <s v="44510"/>
      </sharedItems>
    </cacheField>
    <cacheField name="Account Description" numFmtId="0">
      <sharedItems count="77">
        <s v="Power and Water Cost"/>
        <s v="Adj of Prior Years Power and Water Cost"/>
        <s v="Benefits"/>
        <s v="Administrative Overhead"/>
        <s v="Materials and Supplies"/>
        <s v="Conservation Credits"/>
        <s v="Electricity"/>
        <s v="Rent and Leases"/>
        <s v="Insurance Claims"/>
        <s v="Equipment Expensed"/>
        <s v="Memberships and Subscriptions"/>
        <s v="Outside Services - Professional"/>
        <s v="Outside Services - Non-Professional/Maint."/>
        <s v="Taxes and Permits"/>
        <s v="Prior Years Adjustments"/>
        <s v="Other Non-Operating Expenses"/>
        <s v="Miscellaneous Expenses"/>
        <s v="Labor - Straight Time"/>
        <s v="Labor - Overtime"/>
        <s v="Unfunded OPEB"/>
        <s v="Leave Related Labor Additives"/>
        <s v="Labor Additives"/>
        <s v="Straight Time,District Temp."/>
        <s v="Leave Related Labor Additives (District Temp)"/>
        <s v="Non-Leave Labor Additives (District Temp)"/>
        <s v="Subsidies and Incentives"/>
        <s v="Fuels"/>
        <s v="Repairs and Maintenance - Outside Services"/>
        <s v="Utilities Charges"/>
        <s v="Travel Expenses"/>
        <s v="Communication Expenses"/>
        <s v="District Validated Parking"/>
        <s v="Freight and Demurrage"/>
        <s v="Advertising"/>
        <s v="Sponsorships"/>
        <s v="Reference Books"/>
        <s v="Training and Seminars Costs"/>
        <s v="Conferences and Meetings"/>
        <s v="Graphics and Reprographics"/>
        <s v="Accounting Cost Adjustment"/>
        <s v="Standby Pay"/>
        <s v="Community Outreach Activities"/>
        <s v="Security"/>
        <s v="Grant / Donation Expense"/>
        <s v="Shift Pay"/>
        <s v="Lead Pay"/>
        <s v="Labor - Agency Temporary"/>
        <s v="Chemicals, Non-Water Treatment"/>
        <s v="Gas"/>
        <s v="Contract Payments"/>
        <s v="Call Back Pay"/>
        <s v="Chemicals, Water Treatment"/>
        <s v="Water"/>
        <s v="Non-Hazardous Waste Disposal"/>
        <s v="Usage of Operating Equipment"/>
        <s v="Over Time,District Temp."/>
        <s v="Standby Pay,District Temp"/>
        <s v="Hazardous Waste Disposal"/>
        <s v="Sludge Disposal-Non-Hazardous"/>
        <s v="Insurance Premiums"/>
        <s v="Safety and Medical Supplies" u="1"/>
        <s v="Pumps, Mechanical Parts &amp; Supplies" u="1"/>
        <s v="Computer Hardware Supplies" u="1"/>
        <s v="Laboratory Supplies &amp; Gasses" u="1"/>
        <s v="Communication Supplies" u="1"/>
        <s v="Computer Software" u="1"/>
        <s v="Janitorial Supplies" u="1"/>
        <s v="Meters: Parts &amp; Supplies" u="1"/>
        <s v="Tools" u="1"/>
        <s v="Office Supplies" u="1"/>
        <s v="Software Licensing and Support" u="1"/>
        <s v="Valves" u="1"/>
        <s v="Electrical and Electronic Supplies" u="1"/>
        <s v="Pipes &amp; Fittings" u="1"/>
        <s v="Fleet Parts and Supplies" u="1"/>
        <s v="Building and Construction Materials" u="1"/>
        <s v="Painting &amp; Coating Supplies"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1648.486907060185" createdVersion="4" refreshedVersion="4" minRefreshableVersion="3" recordCount="601">
  <cacheSource type="worksheet">
    <worksheetSource ref="A1:F602" sheet="TB Export Jan 9"/>
  </cacheSource>
  <cacheFields count="6">
    <cacheField name="Group" numFmtId="0">
      <sharedItems count="13">
        <s v="General District Requirements"/>
        <s v="General Manager's Office"/>
        <s v="External Affairs"/>
        <s v="Chief Financial Officer"/>
        <s v="Engineering Services"/>
        <s v="Business Technology"/>
        <s v="Water System Operations"/>
        <s v="Water Resource Management"/>
        <s v="General Counsel"/>
        <s v="Office of the Auditor"/>
        <s v="Ethics Department"/>
        <s v="Real Property Mgmt &amp; Development"/>
        <s v="Human Resources"/>
      </sharedItems>
    </cacheField>
    <cacheField name="CFY_Budget" numFmtId="4">
      <sharedItems containsSemiMixedTypes="0" containsString="0" containsNumber="1" containsInteger="1" minValue="-20806900" maxValue="80852358"/>
    </cacheField>
    <cacheField name="FY 2014/15" numFmtId="4">
      <sharedItems containsSemiMixedTypes="0" containsString="0" containsNumber="1" minValue="-18745000" maxValue="82268147.500000015"/>
    </cacheField>
    <cacheField name="FY 2015/16" numFmtId="4">
      <sharedItems containsSemiMixedTypes="0" containsString="0" containsNumber="1" minValue="-19548000" maxValue="84281899.549999982"/>
    </cacheField>
    <cacheField name="Account" numFmtId="0">
      <sharedItems count="99">
        <s v="4100015"/>
        <s v="4100020"/>
        <s v="4100025"/>
        <s v="41100"/>
        <s v="42100"/>
        <s v="4210001"/>
        <s v="42500"/>
        <s v="43000"/>
        <s v="4300056"/>
        <s v="44000"/>
        <s v="4410030"/>
        <s v="44400"/>
        <s v="4440090"/>
        <s v="44520"/>
        <s v="44700"/>
        <s v="44900"/>
        <s v="4490050"/>
        <s v="4490051"/>
        <s v="45400"/>
        <s v="45500"/>
        <s v="45650"/>
        <s v="4633010"/>
        <s v="46400"/>
        <s v="49000"/>
        <s v="4900020"/>
        <s v="4200005"/>
        <s v="4200010"/>
        <s v="4200093"/>
        <s v="4200094"/>
        <s v="4200095"/>
        <s v="4220005"/>
        <s v="4220094"/>
        <s v="4220095"/>
        <s v="42300"/>
        <s v="4230072"/>
        <s v="4300021"/>
        <s v="4300050"/>
        <s v="4300055"/>
        <s v="4300057"/>
        <s v="4300058"/>
        <s v="43100"/>
        <s v="44100"/>
        <s v="44200"/>
        <s v="4420030"/>
        <s v="4420050"/>
        <s v="44300"/>
        <s v="4430010"/>
        <s v="4430020"/>
        <s v="4430060"/>
        <s v="4440080"/>
        <s v="44450"/>
        <s v="44600"/>
        <s v="44800"/>
        <s v="4490060"/>
        <s v="44960"/>
        <s v="45100"/>
        <s v="45200"/>
        <s v="4520010"/>
        <s v="45250"/>
        <s v="45600"/>
        <s v="46331"/>
        <s v="4200025"/>
        <s v="4300062"/>
        <s v="4300066"/>
        <s v="4300076"/>
        <s v="4430030"/>
        <s v="44930"/>
        <s v="4550020"/>
        <s v="46350"/>
        <s v="4200020"/>
        <s v="4200021"/>
        <s v="42010"/>
        <s v="4230020"/>
        <s v="4300051"/>
        <s v="4300052"/>
        <s v="4300053"/>
        <s v="4300060"/>
        <s v="4300077"/>
        <s v="4300080"/>
        <s v="4410020"/>
        <s v="45550"/>
        <s v="4200015"/>
        <s v="4230010"/>
        <s v="4300020"/>
        <s v="4300061"/>
        <s v="4300063"/>
        <s v="4300064"/>
        <s v="4410010"/>
        <s v="4410050"/>
        <s v="46000"/>
        <s v="4220010"/>
        <s v="4220025"/>
        <s v="4230015"/>
        <s v="4300022"/>
        <s v="4300065"/>
        <s v="4300079"/>
        <s v="4410040"/>
        <s v="4410062"/>
        <s v="44510"/>
      </sharedItems>
    </cacheField>
    <cacheField name="AcctDesc" numFmtId="0">
      <sharedItems count="99">
        <s v="Conservation Program-Lower Colorado River"/>
        <s v="Amort of SWP - Min. OMP&amp;R"/>
        <s v="Amort of SWP - Off Aqueduct"/>
        <s v="Adj of Prior Years Power and Water Cost"/>
        <s v="Benefits"/>
        <s v="Pay For Performance"/>
        <s v="Admin Overhead - Capital (Reg)"/>
        <s v="Materials and Supplies"/>
        <s v="Computer Hardware Supplies"/>
        <s v="Conservation Credits"/>
        <s v="Electricity"/>
        <s v="Rent and Leases"/>
        <s v="Copiers"/>
        <s v="Insurance Claims"/>
        <s v="Equipment Expensed"/>
        <s v="Memberships and Subscriptions"/>
        <s v="Associations - Corporate Memberships"/>
        <s v="Associations-Individual Memberships"/>
        <s v="Outside Services - Professional"/>
        <s v="Outside Services - Non-Professional/Maint."/>
        <s v="Taxes and Permits"/>
        <s v="Prior Year's Adjustments_"/>
        <s v="Other Non-Operating Expenses"/>
        <s v="Miscellaneous Expenses"/>
        <s v="Other - Misc"/>
        <s v="Straight Time - Regular"/>
        <s v="Over Time"/>
        <s v="Labor Additives - OPEB"/>
        <s v="Labor Additives - Leaves"/>
        <s v="Labor Additives - Regular"/>
        <s v="Straight Time - District Temp"/>
        <s v="Leave Related Labor Additives (District Temp)"/>
        <s v="Labor Additives - District Temp"/>
        <s v="Subsidies and Incentives"/>
        <s v="Cellular Devices Allowance"/>
        <s v="Fuels: Gasoline"/>
        <s v="Software Licensing &amp; Support"/>
        <s v="Communication Supplies"/>
        <s v="Computer Software"/>
        <s v="Office Supplies"/>
        <s v="Repairs and Maintenance - Outside Services"/>
        <s v="Utilities Charges"/>
        <s v="Travel Expenses"/>
        <s v="Meals"/>
        <s v="Mileage"/>
        <s v="Communication Expenses"/>
        <s v="Telephone - Regular"/>
        <s v="Telephone-Cellular"/>
        <s v="Mail &amp; Postage"/>
        <s v="Vehicles"/>
        <s v="District Validated Parking"/>
        <s v="Freight and Demurrage"/>
        <s v="Advertising"/>
        <s v="Professional Licenses"/>
        <s v="Sponsorships"/>
        <s v="Reference Books"/>
        <s v="Training and Seminars Costs"/>
        <s v="Registration Fees"/>
        <s v="Conferences and Meetings"/>
        <s v="Graphics and Reprographics"/>
        <s v="Accounting Cost Adjustment"/>
        <s v="Premium Pay"/>
        <s v="Safety and Medical Supplies"/>
        <s v="Tools"/>
        <s v="Janitorial Supplies"/>
        <s v="Pagers, Beepers"/>
        <s v="Community Outreach Activities"/>
        <s v="Security"/>
        <s v="Grant/Donation Expense"/>
        <s v="Shift Pay"/>
        <s v="Lead Pay"/>
        <s v="Labor - Agency Temporary"/>
        <s v="Ride Share Program"/>
        <s v="Building and Construction Materials"/>
        <s v="Fleet Parts and Supplies"/>
        <s v="Electrical and Electronic Supplies"/>
        <s v="Chemicals, Non-Water Treatment"/>
        <s v="Laboratory Supplies &amp; Gasses"/>
        <s v="Painting &amp; Coating Supplies"/>
        <s v="Gas"/>
        <s v="Contract Payments"/>
        <s v="Call-Back Pay"/>
        <s v="Tuition Reimbursement"/>
        <s v="Chemicals, Water Treatment"/>
        <s v="Lubricants"/>
        <s v="Pumps, Mechanical Parts &amp; Supplies"/>
        <s v="Pipes &amp; Fittings"/>
        <s v="Water"/>
        <s v="Non-Hazardous Waste Disposal"/>
        <s v="Usage of Operating Equipment"/>
        <s v="Over Time - District Temp"/>
        <s v="Standby Pay - District Temp"/>
        <s v="Professional Development Expenses Reimbursement"/>
        <s v="Fuels: Diesel"/>
        <s v="Valves"/>
        <s v="Meters: Parts &amp; Supplies"/>
        <s v="Hazardous Waste Disposal"/>
        <s v="Sludge Disposal Non-Hazardous"/>
        <s v="Insurance Premium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01">
  <r>
    <x v="0"/>
    <n v="0"/>
    <n v="0"/>
    <n v="0"/>
    <x v="0"/>
    <x v="0"/>
  </r>
  <r>
    <x v="0"/>
    <n v="0"/>
    <n v="0"/>
    <n v="0"/>
    <x v="1"/>
    <x v="0"/>
  </r>
  <r>
    <x v="0"/>
    <n v="0"/>
    <n v="0"/>
    <n v="0"/>
    <x v="2"/>
    <x v="0"/>
  </r>
  <r>
    <x v="0"/>
    <n v="0"/>
    <n v="0"/>
    <n v="0"/>
    <x v="3"/>
    <x v="1"/>
  </r>
  <r>
    <x v="0"/>
    <n v="673000"/>
    <n v="673000"/>
    <n v="673000"/>
    <x v="4"/>
    <x v="2"/>
  </r>
  <r>
    <x v="0"/>
    <n v="0"/>
    <n v="0"/>
    <n v="0"/>
    <x v="5"/>
    <x v="2"/>
  </r>
  <r>
    <x v="0"/>
    <n v="-20806900"/>
    <n v="-18745000"/>
    <n v="-19548000"/>
    <x v="6"/>
    <x v="3"/>
  </r>
  <r>
    <x v="0"/>
    <n v="525000"/>
    <n v="0"/>
    <n v="0"/>
    <x v="7"/>
    <x v="4"/>
  </r>
  <r>
    <x v="0"/>
    <n v="0"/>
    <n v="0"/>
    <n v="0"/>
    <x v="8"/>
    <x v="4"/>
  </r>
  <r>
    <x v="0"/>
    <n v="20000000"/>
    <n v="0"/>
    <n v="0"/>
    <x v="9"/>
    <x v="5"/>
  </r>
  <r>
    <x v="0"/>
    <n v="0"/>
    <n v="0"/>
    <n v="0"/>
    <x v="10"/>
    <x v="6"/>
  </r>
  <r>
    <x v="0"/>
    <n v="532600"/>
    <n v="565000"/>
    <n v="600000"/>
    <x v="11"/>
    <x v="7"/>
  </r>
  <r>
    <x v="0"/>
    <n v="0"/>
    <n v="0"/>
    <n v="0"/>
    <x v="12"/>
    <x v="7"/>
  </r>
  <r>
    <x v="0"/>
    <n v="9566600"/>
    <n v="11344000"/>
    <n v="9800000"/>
    <x v="13"/>
    <x v="8"/>
  </r>
  <r>
    <x v="0"/>
    <n v="2225000"/>
    <n v="0"/>
    <n v="0"/>
    <x v="14"/>
    <x v="9"/>
  </r>
  <r>
    <x v="0"/>
    <n v="4980970"/>
    <n v="5065900"/>
    <n v="5184800"/>
    <x v="15"/>
    <x v="10"/>
  </r>
  <r>
    <x v="0"/>
    <n v="0"/>
    <n v="0"/>
    <n v="0"/>
    <x v="16"/>
    <x v="10"/>
  </r>
  <r>
    <x v="0"/>
    <n v="0"/>
    <n v="0"/>
    <n v="0"/>
    <x v="17"/>
    <x v="10"/>
  </r>
  <r>
    <x v="0"/>
    <n v="1589100"/>
    <n v="1550000"/>
    <n v="1550000"/>
    <x v="18"/>
    <x v="11"/>
  </r>
  <r>
    <x v="0"/>
    <n v="775000"/>
    <n v="0"/>
    <n v="0"/>
    <x v="19"/>
    <x v="12"/>
  </r>
  <r>
    <x v="0"/>
    <n v="612000"/>
    <n v="624200"/>
    <n v="636700"/>
    <x v="20"/>
    <x v="13"/>
  </r>
  <r>
    <x v="0"/>
    <n v="0"/>
    <n v="165000"/>
    <n v="170000"/>
    <x v="21"/>
    <x v="14"/>
  </r>
  <r>
    <x v="0"/>
    <n v="0"/>
    <n v="0"/>
    <n v="0"/>
    <x v="22"/>
    <x v="15"/>
  </r>
  <r>
    <x v="0"/>
    <n v="0"/>
    <n v="0"/>
    <n v="0"/>
    <x v="23"/>
    <x v="16"/>
  </r>
  <r>
    <x v="0"/>
    <n v="421275"/>
    <n v="0"/>
    <n v="0"/>
    <x v="24"/>
    <x v="16"/>
  </r>
  <r>
    <x v="1"/>
    <n v="5360636"/>
    <n v="6095915"/>
    <n v="6236462"/>
    <x v="25"/>
    <x v="17"/>
  </r>
  <r>
    <x v="1"/>
    <n v="6000"/>
    <n v="6000"/>
    <n v="6000"/>
    <x v="26"/>
    <x v="18"/>
  </r>
  <r>
    <x v="1"/>
    <n v="0"/>
    <n v="0"/>
    <n v="0"/>
    <x v="27"/>
    <x v="19"/>
  </r>
  <r>
    <x v="1"/>
    <n v="0"/>
    <n v="0"/>
    <n v="0"/>
    <x v="28"/>
    <x v="20"/>
  </r>
  <r>
    <x v="1"/>
    <n v="3152447"/>
    <n v="4140622.3020000001"/>
    <n v="4386420.7397999996"/>
    <x v="29"/>
    <x v="21"/>
  </r>
  <r>
    <x v="1"/>
    <n v="100000"/>
    <n v="100000"/>
    <n v="100000"/>
    <x v="30"/>
    <x v="22"/>
  </r>
  <r>
    <x v="1"/>
    <n v="0"/>
    <n v="0"/>
    <n v="0"/>
    <x v="31"/>
    <x v="23"/>
  </r>
  <r>
    <x v="1"/>
    <n v="44140"/>
    <n v="45550"/>
    <n v="48170"/>
    <x v="32"/>
    <x v="24"/>
  </r>
  <r>
    <x v="1"/>
    <n v="57855"/>
    <n v="8955"/>
    <n v="8955"/>
    <x v="33"/>
    <x v="25"/>
  </r>
  <r>
    <x v="1"/>
    <n v="8315"/>
    <n v="14135.56"/>
    <n v="14135.56"/>
    <x v="34"/>
    <x v="25"/>
  </r>
  <r>
    <x v="1"/>
    <n v="77500"/>
    <n v="40000"/>
    <n v="43000"/>
    <x v="7"/>
    <x v="4"/>
  </r>
  <r>
    <x v="1"/>
    <n v="0"/>
    <n v="0"/>
    <n v="0"/>
    <x v="35"/>
    <x v="26"/>
  </r>
  <r>
    <x v="1"/>
    <n v="0"/>
    <n v="1200"/>
    <n v="1200"/>
    <x v="36"/>
    <x v="4"/>
  </r>
  <r>
    <x v="1"/>
    <n v="0"/>
    <n v="0"/>
    <n v="0"/>
    <x v="37"/>
    <x v="4"/>
  </r>
  <r>
    <x v="1"/>
    <n v="0"/>
    <n v="0"/>
    <n v="0"/>
    <x v="8"/>
    <x v="4"/>
  </r>
  <r>
    <x v="1"/>
    <n v="1500"/>
    <n v="1300"/>
    <n v="1300"/>
    <x v="38"/>
    <x v="4"/>
  </r>
  <r>
    <x v="1"/>
    <n v="3132"/>
    <n v="4500"/>
    <n v="4500"/>
    <x v="39"/>
    <x v="4"/>
  </r>
  <r>
    <x v="1"/>
    <n v="1182"/>
    <n v="1182"/>
    <n v="1182"/>
    <x v="40"/>
    <x v="27"/>
  </r>
  <r>
    <x v="1"/>
    <n v="0"/>
    <n v="0"/>
    <n v="0"/>
    <x v="9"/>
    <x v="5"/>
  </r>
  <r>
    <x v="1"/>
    <n v="0"/>
    <n v="0"/>
    <n v="0"/>
    <x v="41"/>
    <x v="28"/>
  </r>
  <r>
    <x v="1"/>
    <n v="1228600"/>
    <n v="1575900"/>
    <n v="1631665"/>
    <x v="42"/>
    <x v="29"/>
  </r>
  <r>
    <x v="1"/>
    <n v="0"/>
    <n v="15000"/>
    <n v="15000"/>
    <x v="43"/>
    <x v="29"/>
  </r>
  <r>
    <x v="1"/>
    <n v="0"/>
    <n v="7500"/>
    <n v="7500"/>
    <x v="44"/>
    <x v="29"/>
  </r>
  <r>
    <x v="1"/>
    <n v="35222"/>
    <n v="19722"/>
    <n v="19722"/>
    <x v="45"/>
    <x v="30"/>
  </r>
  <r>
    <x v="1"/>
    <n v="10661"/>
    <n v="10661"/>
    <n v="10661"/>
    <x v="46"/>
    <x v="30"/>
  </r>
  <r>
    <x v="1"/>
    <n v="2132"/>
    <n v="0"/>
    <n v="0"/>
    <x v="47"/>
    <x v="30"/>
  </r>
  <r>
    <x v="1"/>
    <n v="0"/>
    <n v="2032"/>
    <n v="2032"/>
    <x v="48"/>
    <x v="30"/>
  </r>
  <r>
    <x v="1"/>
    <n v="0"/>
    <n v="2000"/>
    <n v="2000"/>
    <x v="49"/>
    <x v="7"/>
  </r>
  <r>
    <x v="1"/>
    <n v="0"/>
    <n v="0"/>
    <n v="0"/>
    <x v="12"/>
    <x v="7"/>
  </r>
  <r>
    <x v="1"/>
    <n v="39940"/>
    <n v="23940"/>
    <n v="23940"/>
    <x v="50"/>
    <x v="31"/>
  </r>
  <r>
    <x v="1"/>
    <n v="0"/>
    <n v="0"/>
    <n v="0"/>
    <x v="51"/>
    <x v="32"/>
  </r>
  <r>
    <x v="1"/>
    <n v="0"/>
    <n v="0"/>
    <n v="0"/>
    <x v="14"/>
    <x v="9"/>
  </r>
  <r>
    <x v="1"/>
    <n v="0"/>
    <n v="0"/>
    <n v="0"/>
    <x v="52"/>
    <x v="33"/>
  </r>
  <r>
    <x v="1"/>
    <n v="14200"/>
    <n v="14500"/>
    <n v="14500"/>
    <x v="15"/>
    <x v="10"/>
  </r>
  <r>
    <x v="1"/>
    <n v="0"/>
    <n v="0"/>
    <n v="0"/>
    <x v="16"/>
    <x v="10"/>
  </r>
  <r>
    <x v="1"/>
    <n v="0"/>
    <n v="0"/>
    <n v="0"/>
    <x v="17"/>
    <x v="10"/>
  </r>
  <r>
    <x v="1"/>
    <n v="0"/>
    <n v="0"/>
    <n v="0"/>
    <x v="53"/>
    <x v="10"/>
  </r>
  <r>
    <x v="1"/>
    <n v="5000"/>
    <n v="0"/>
    <n v="0"/>
    <x v="54"/>
    <x v="34"/>
  </r>
  <r>
    <x v="1"/>
    <n v="1500"/>
    <n v="2000"/>
    <n v="2000"/>
    <x v="55"/>
    <x v="35"/>
  </r>
  <r>
    <x v="1"/>
    <n v="18200"/>
    <n v="23900"/>
    <n v="23900"/>
    <x v="56"/>
    <x v="36"/>
  </r>
  <r>
    <x v="1"/>
    <n v="5000"/>
    <n v="0"/>
    <n v="0"/>
    <x v="57"/>
    <x v="36"/>
  </r>
  <r>
    <x v="1"/>
    <n v="194985"/>
    <n v="20485"/>
    <n v="20985"/>
    <x v="58"/>
    <x v="37"/>
  </r>
  <r>
    <x v="1"/>
    <n v="2580000"/>
    <n v="2580000"/>
    <n v="2580000"/>
    <x v="18"/>
    <x v="11"/>
  </r>
  <r>
    <x v="1"/>
    <n v="1500"/>
    <n v="0"/>
    <n v="0"/>
    <x v="19"/>
    <x v="12"/>
  </r>
  <r>
    <x v="1"/>
    <n v="69000"/>
    <n v="50000"/>
    <n v="50000"/>
    <x v="59"/>
    <x v="38"/>
  </r>
  <r>
    <x v="1"/>
    <n v="-164475"/>
    <n v="0"/>
    <n v="0"/>
    <x v="60"/>
    <x v="39"/>
  </r>
  <r>
    <x v="1"/>
    <n v="0"/>
    <n v="500"/>
    <n v="500"/>
    <x v="24"/>
    <x v="16"/>
  </r>
  <r>
    <x v="2"/>
    <n v="5687023"/>
    <n v="6058446.2400000002"/>
    <n v="6242648.0200000005"/>
    <x v="25"/>
    <x v="17"/>
  </r>
  <r>
    <x v="2"/>
    <n v="21000"/>
    <n v="25500"/>
    <n v="23500"/>
    <x v="26"/>
    <x v="18"/>
  </r>
  <r>
    <x v="2"/>
    <n v="0"/>
    <n v="0"/>
    <n v="0"/>
    <x v="61"/>
    <x v="40"/>
  </r>
  <r>
    <x v="2"/>
    <n v="0"/>
    <n v="0"/>
    <n v="0"/>
    <x v="27"/>
    <x v="19"/>
  </r>
  <r>
    <x v="2"/>
    <n v="0"/>
    <n v="0"/>
    <n v="0"/>
    <x v="28"/>
    <x v="20"/>
  </r>
  <r>
    <x v="2"/>
    <n v="3350120"/>
    <n v="4124012.907712"/>
    <n v="4398969.3932579998"/>
    <x v="29"/>
    <x v="21"/>
  </r>
  <r>
    <x v="2"/>
    <n v="43200"/>
    <n v="43700"/>
    <n v="43700"/>
    <x v="33"/>
    <x v="25"/>
  </r>
  <r>
    <x v="2"/>
    <n v="36200"/>
    <n v="36200"/>
    <n v="36200"/>
    <x v="34"/>
    <x v="25"/>
  </r>
  <r>
    <x v="2"/>
    <n v="175800"/>
    <n v="175800"/>
    <n v="175800"/>
    <x v="7"/>
    <x v="4"/>
  </r>
  <r>
    <x v="2"/>
    <n v="0"/>
    <n v="0"/>
    <n v="0"/>
    <x v="35"/>
    <x v="26"/>
  </r>
  <r>
    <x v="2"/>
    <n v="0"/>
    <n v="0"/>
    <n v="0"/>
    <x v="37"/>
    <x v="4"/>
  </r>
  <r>
    <x v="2"/>
    <n v="0"/>
    <n v="0"/>
    <n v="0"/>
    <x v="8"/>
    <x v="4"/>
  </r>
  <r>
    <x v="2"/>
    <n v="0"/>
    <n v="0"/>
    <n v="0"/>
    <x v="38"/>
    <x v="4"/>
  </r>
  <r>
    <x v="2"/>
    <n v="0"/>
    <n v="0"/>
    <n v="0"/>
    <x v="39"/>
    <x v="4"/>
  </r>
  <r>
    <x v="2"/>
    <n v="0"/>
    <n v="0"/>
    <n v="0"/>
    <x v="62"/>
    <x v="4"/>
  </r>
  <r>
    <x v="2"/>
    <n v="0"/>
    <n v="0"/>
    <n v="0"/>
    <x v="63"/>
    <x v="4"/>
  </r>
  <r>
    <x v="2"/>
    <n v="0"/>
    <n v="0"/>
    <n v="0"/>
    <x v="64"/>
    <x v="4"/>
  </r>
  <r>
    <x v="2"/>
    <n v="2100"/>
    <n v="1800"/>
    <n v="1800"/>
    <x v="40"/>
    <x v="27"/>
  </r>
  <r>
    <x v="2"/>
    <n v="9000"/>
    <n v="7500"/>
    <n v="7500"/>
    <x v="41"/>
    <x v="28"/>
  </r>
  <r>
    <x v="2"/>
    <n v="0"/>
    <n v="0"/>
    <n v="0"/>
    <x v="10"/>
    <x v="6"/>
  </r>
  <r>
    <x v="2"/>
    <n v="308000"/>
    <n v="463000"/>
    <n v="463000"/>
    <x v="42"/>
    <x v="29"/>
  </r>
  <r>
    <x v="2"/>
    <n v="0"/>
    <n v="0"/>
    <n v="0"/>
    <x v="43"/>
    <x v="29"/>
  </r>
  <r>
    <x v="2"/>
    <n v="0"/>
    <n v="0"/>
    <n v="0"/>
    <x v="44"/>
    <x v="29"/>
  </r>
  <r>
    <x v="2"/>
    <n v="89500"/>
    <n v="84000"/>
    <n v="84000"/>
    <x v="45"/>
    <x v="30"/>
  </r>
  <r>
    <x v="2"/>
    <n v="0"/>
    <n v="0"/>
    <n v="0"/>
    <x v="46"/>
    <x v="30"/>
  </r>
  <r>
    <x v="2"/>
    <n v="0"/>
    <n v="0"/>
    <n v="0"/>
    <x v="47"/>
    <x v="30"/>
  </r>
  <r>
    <x v="2"/>
    <n v="0"/>
    <n v="0"/>
    <n v="0"/>
    <x v="65"/>
    <x v="30"/>
  </r>
  <r>
    <x v="2"/>
    <n v="0"/>
    <n v="0"/>
    <n v="0"/>
    <x v="48"/>
    <x v="30"/>
  </r>
  <r>
    <x v="2"/>
    <n v="283400"/>
    <n v="302000"/>
    <n v="320000"/>
    <x v="11"/>
    <x v="7"/>
  </r>
  <r>
    <x v="2"/>
    <n v="0"/>
    <n v="25000"/>
    <n v="25000"/>
    <x v="12"/>
    <x v="7"/>
  </r>
  <r>
    <x v="2"/>
    <n v="5000"/>
    <n v="5000"/>
    <n v="5000"/>
    <x v="50"/>
    <x v="31"/>
  </r>
  <r>
    <x v="2"/>
    <n v="0"/>
    <n v="14000"/>
    <n v="0"/>
    <x v="14"/>
    <x v="9"/>
  </r>
  <r>
    <x v="2"/>
    <n v="2264600"/>
    <n v="2264600"/>
    <n v="2264600"/>
    <x v="52"/>
    <x v="33"/>
  </r>
  <r>
    <x v="2"/>
    <n v="277400"/>
    <n v="364060"/>
    <n v="364060"/>
    <x v="15"/>
    <x v="10"/>
  </r>
  <r>
    <x v="2"/>
    <n v="0"/>
    <n v="0"/>
    <n v="0"/>
    <x v="16"/>
    <x v="10"/>
  </r>
  <r>
    <x v="2"/>
    <n v="0"/>
    <n v="0"/>
    <n v="0"/>
    <x v="17"/>
    <x v="10"/>
  </r>
  <r>
    <x v="2"/>
    <n v="0"/>
    <n v="0"/>
    <n v="0"/>
    <x v="53"/>
    <x v="10"/>
  </r>
  <r>
    <x v="2"/>
    <n v="170000"/>
    <n v="170000"/>
    <n v="170000"/>
    <x v="66"/>
    <x v="41"/>
  </r>
  <r>
    <x v="2"/>
    <n v="230000"/>
    <n v="230000"/>
    <n v="230000"/>
    <x v="54"/>
    <x v="34"/>
  </r>
  <r>
    <x v="2"/>
    <n v="19300"/>
    <n v="16300"/>
    <n v="16300"/>
    <x v="55"/>
    <x v="35"/>
  </r>
  <r>
    <x v="2"/>
    <n v="18800"/>
    <n v="18800"/>
    <n v="18800"/>
    <x v="56"/>
    <x v="36"/>
  </r>
  <r>
    <x v="2"/>
    <n v="0"/>
    <n v="0"/>
    <n v="0"/>
    <x v="57"/>
    <x v="36"/>
  </r>
  <r>
    <x v="2"/>
    <n v="23500"/>
    <n v="26000"/>
    <n v="26000"/>
    <x v="58"/>
    <x v="37"/>
  </r>
  <r>
    <x v="2"/>
    <n v="2439200"/>
    <n v="2691200"/>
    <n v="2691200"/>
    <x v="18"/>
    <x v="11"/>
  </r>
  <r>
    <x v="2"/>
    <n v="599400"/>
    <n v="614900"/>
    <n v="614900"/>
    <x v="19"/>
    <x v="12"/>
  </r>
  <r>
    <x v="2"/>
    <n v="0"/>
    <n v="0"/>
    <n v="0"/>
    <x v="67"/>
    <x v="42"/>
  </r>
  <r>
    <x v="2"/>
    <n v="403900"/>
    <n v="405900"/>
    <n v="405900"/>
    <x v="59"/>
    <x v="38"/>
  </r>
  <r>
    <x v="2"/>
    <n v="0"/>
    <n v="40000"/>
    <n v="0"/>
    <x v="68"/>
    <x v="43"/>
  </r>
  <r>
    <x v="3"/>
    <n v="4845741"/>
    <n v="5062695.3"/>
    <n v="5245623.5"/>
    <x v="25"/>
    <x v="17"/>
  </r>
  <r>
    <x v="3"/>
    <n v="21000"/>
    <n v="500"/>
    <n v="500"/>
    <x v="26"/>
    <x v="18"/>
  </r>
  <r>
    <x v="3"/>
    <n v="0"/>
    <n v="0"/>
    <n v="0"/>
    <x v="61"/>
    <x v="40"/>
  </r>
  <r>
    <x v="3"/>
    <n v="0"/>
    <n v="0"/>
    <n v="0"/>
    <x v="27"/>
    <x v="19"/>
  </r>
  <r>
    <x v="3"/>
    <n v="0"/>
    <n v="0"/>
    <n v="0"/>
    <x v="28"/>
    <x v="20"/>
  </r>
  <r>
    <x v="3"/>
    <n v="2855753"/>
    <n v="3436783.836306667"/>
    <n v="3687383.0581500004"/>
    <x v="29"/>
    <x v="21"/>
  </r>
  <r>
    <x v="3"/>
    <n v="0"/>
    <n v="0"/>
    <n v="0"/>
    <x v="30"/>
    <x v="22"/>
  </r>
  <r>
    <x v="3"/>
    <n v="0"/>
    <n v="0"/>
    <n v="0"/>
    <x v="32"/>
    <x v="24"/>
  </r>
  <r>
    <x v="3"/>
    <n v="7200"/>
    <n v="7200"/>
    <n v="7200"/>
    <x v="33"/>
    <x v="25"/>
  </r>
  <r>
    <x v="3"/>
    <n v="8600"/>
    <n v="7400"/>
    <n v="7500"/>
    <x v="34"/>
    <x v="25"/>
  </r>
  <r>
    <x v="3"/>
    <n v="20100"/>
    <n v="1100"/>
    <n v="1100"/>
    <x v="7"/>
    <x v="4"/>
  </r>
  <r>
    <x v="3"/>
    <n v="0"/>
    <n v="10000"/>
    <n v="10000"/>
    <x v="36"/>
    <x v="4"/>
  </r>
  <r>
    <x v="3"/>
    <n v="0"/>
    <n v="0"/>
    <n v="0"/>
    <x v="37"/>
    <x v="4"/>
  </r>
  <r>
    <x v="3"/>
    <n v="0"/>
    <n v="0"/>
    <n v="0"/>
    <x v="38"/>
    <x v="4"/>
  </r>
  <r>
    <x v="3"/>
    <n v="23400"/>
    <n v="32700"/>
    <n v="33500"/>
    <x v="39"/>
    <x v="4"/>
  </r>
  <r>
    <x v="3"/>
    <n v="0"/>
    <n v="0"/>
    <n v="0"/>
    <x v="62"/>
    <x v="4"/>
  </r>
  <r>
    <x v="3"/>
    <n v="25200"/>
    <n v="41900"/>
    <n v="42900"/>
    <x v="42"/>
    <x v="29"/>
  </r>
  <r>
    <x v="3"/>
    <n v="0"/>
    <n v="0"/>
    <n v="0"/>
    <x v="43"/>
    <x v="29"/>
  </r>
  <r>
    <x v="3"/>
    <n v="0"/>
    <n v="0"/>
    <n v="0"/>
    <x v="44"/>
    <x v="29"/>
  </r>
  <r>
    <x v="3"/>
    <n v="5350"/>
    <n v="1600"/>
    <n v="1600"/>
    <x v="45"/>
    <x v="30"/>
  </r>
  <r>
    <x v="3"/>
    <n v="1850"/>
    <n v="1900"/>
    <n v="1900"/>
    <x v="46"/>
    <x v="30"/>
  </r>
  <r>
    <x v="3"/>
    <n v="0"/>
    <n v="3000"/>
    <n v="3000"/>
    <x v="47"/>
    <x v="30"/>
  </r>
  <r>
    <x v="3"/>
    <n v="0"/>
    <n v="0"/>
    <n v="0"/>
    <x v="65"/>
    <x v="30"/>
  </r>
  <r>
    <x v="3"/>
    <n v="0"/>
    <n v="0"/>
    <n v="0"/>
    <x v="48"/>
    <x v="30"/>
  </r>
  <r>
    <x v="3"/>
    <n v="6400"/>
    <n v="6000"/>
    <n v="6000"/>
    <x v="11"/>
    <x v="7"/>
  </r>
  <r>
    <x v="3"/>
    <n v="0"/>
    <n v="0"/>
    <n v="0"/>
    <x v="12"/>
    <x v="7"/>
  </r>
  <r>
    <x v="3"/>
    <n v="200"/>
    <n v="500"/>
    <n v="500"/>
    <x v="50"/>
    <x v="31"/>
  </r>
  <r>
    <x v="3"/>
    <n v="0"/>
    <n v="0"/>
    <n v="0"/>
    <x v="51"/>
    <x v="32"/>
  </r>
  <r>
    <x v="3"/>
    <n v="1000"/>
    <n v="0"/>
    <n v="0"/>
    <x v="14"/>
    <x v="9"/>
  </r>
  <r>
    <x v="3"/>
    <n v="10000"/>
    <n v="0"/>
    <n v="10000"/>
    <x v="52"/>
    <x v="33"/>
  </r>
  <r>
    <x v="3"/>
    <n v="51600"/>
    <n v="47400"/>
    <n v="49000"/>
    <x v="15"/>
    <x v="10"/>
  </r>
  <r>
    <x v="3"/>
    <n v="0"/>
    <n v="0"/>
    <n v="0"/>
    <x v="17"/>
    <x v="10"/>
  </r>
  <r>
    <x v="3"/>
    <n v="0"/>
    <n v="0"/>
    <n v="0"/>
    <x v="53"/>
    <x v="10"/>
  </r>
  <r>
    <x v="3"/>
    <n v="1600"/>
    <n v="1600"/>
    <n v="1600"/>
    <x v="55"/>
    <x v="35"/>
  </r>
  <r>
    <x v="3"/>
    <n v="15300"/>
    <n v="19000"/>
    <n v="19000"/>
    <x v="56"/>
    <x v="36"/>
  </r>
  <r>
    <x v="3"/>
    <n v="0"/>
    <n v="0"/>
    <n v="0"/>
    <x v="57"/>
    <x v="36"/>
  </r>
  <r>
    <x v="3"/>
    <n v="3000"/>
    <n v="4200"/>
    <n v="4200"/>
    <x v="58"/>
    <x v="37"/>
  </r>
  <r>
    <x v="3"/>
    <n v="974900"/>
    <n v="968800"/>
    <n v="984400"/>
    <x v="18"/>
    <x v="11"/>
  </r>
  <r>
    <x v="3"/>
    <n v="23250"/>
    <n v="12250"/>
    <n v="22750"/>
    <x v="59"/>
    <x v="38"/>
  </r>
  <r>
    <x v="4"/>
    <n v="14935937"/>
    <n v="17073389"/>
    <n v="17413504"/>
    <x v="25"/>
    <x v="17"/>
  </r>
  <r>
    <x v="4"/>
    <n v="0"/>
    <n v="0"/>
    <n v="0"/>
    <x v="26"/>
    <x v="18"/>
  </r>
  <r>
    <x v="4"/>
    <n v="0"/>
    <n v="0"/>
    <n v="0"/>
    <x v="69"/>
    <x v="44"/>
  </r>
  <r>
    <x v="4"/>
    <n v="0"/>
    <n v="0"/>
    <n v="0"/>
    <x v="70"/>
    <x v="45"/>
  </r>
  <r>
    <x v="4"/>
    <n v="0"/>
    <n v="0"/>
    <n v="0"/>
    <x v="61"/>
    <x v="40"/>
  </r>
  <r>
    <x v="4"/>
    <n v="0"/>
    <n v="0"/>
    <n v="0"/>
    <x v="27"/>
    <x v="19"/>
  </r>
  <r>
    <x v="4"/>
    <n v="0"/>
    <n v="0"/>
    <n v="0"/>
    <x v="28"/>
    <x v="20"/>
  </r>
  <r>
    <x v="4"/>
    <n v="8776876"/>
    <n v="11589416.453200003"/>
    <n v="12239951.961600004"/>
    <x v="29"/>
    <x v="21"/>
  </r>
  <r>
    <x v="4"/>
    <n v="0"/>
    <n v="0"/>
    <n v="0"/>
    <x v="71"/>
    <x v="46"/>
  </r>
  <r>
    <x v="4"/>
    <n v="0"/>
    <n v="0"/>
    <n v="0"/>
    <x v="30"/>
    <x v="22"/>
  </r>
  <r>
    <x v="4"/>
    <n v="0"/>
    <n v="0"/>
    <n v="0"/>
    <x v="31"/>
    <x v="23"/>
  </r>
  <r>
    <x v="4"/>
    <n v="0"/>
    <n v="0"/>
    <n v="0"/>
    <x v="32"/>
    <x v="24"/>
  </r>
  <r>
    <x v="4"/>
    <n v="30300"/>
    <n v="36100"/>
    <n v="36100"/>
    <x v="33"/>
    <x v="25"/>
  </r>
  <r>
    <x v="4"/>
    <n v="0"/>
    <n v="0"/>
    <n v="0"/>
    <x v="72"/>
    <x v="25"/>
  </r>
  <r>
    <x v="4"/>
    <n v="0"/>
    <n v="0"/>
    <n v="0"/>
    <x v="34"/>
    <x v="25"/>
  </r>
  <r>
    <x v="4"/>
    <n v="446600"/>
    <n v="438000"/>
    <n v="448800"/>
    <x v="7"/>
    <x v="4"/>
  </r>
  <r>
    <x v="4"/>
    <n v="0"/>
    <n v="0"/>
    <n v="0"/>
    <x v="35"/>
    <x v="26"/>
  </r>
  <r>
    <x v="4"/>
    <n v="0"/>
    <n v="0"/>
    <n v="0"/>
    <x v="36"/>
    <x v="4"/>
  </r>
  <r>
    <x v="4"/>
    <n v="0"/>
    <n v="0"/>
    <n v="0"/>
    <x v="73"/>
    <x v="4"/>
  </r>
  <r>
    <x v="4"/>
    <n v="0"/>
    <n v="0"/>
    <n v="0"/>
    <x v="74"/>
    <x v="4"/>
  </r>
  <r>
    <x v="4"/>
    <n v="0"/>
    <n v="0"/>
    <n v="0"/>
    <x v="75"/>
    <x v="4"/>
  </r>
  <r>
    <x v="4"/>
    <n v="0"/>
    <n v="0"/>
    <n v="0"/>
    <x v="8"/>
    <x v="4"/>
  </r>
  <r>
    <x v="4"/>
    <n v="0"/>
    <n v="0"/>
    <n v="0"/>
    <x v="38"/>
    <x v="4"/>
  </r>
  <r>
    <x v="4"/>
    <n v="0"/>
    <n v="0"/>
    <n v="0"/>
    <x v="39"/>
    <x v="4"/>
  </r>
  <r>
    <x v="4"/>
    <n v="0"/>
    <n v="0"/>
    <n v="0"/>
    <x v="76"/>
    <x v="47"/>
  </r>
  <r>
    <x v="4"/>
    <n v="0"/>
    <n v="0"/>
    <n v="0"/>
    <x v="62"/>
    <x v="4"/>
  </r>
  <r>
    <x v="4"/>
    <n v="0"/>
    <n v="0"/>
    <n v="0"/>
    <x v="63"/>
    <x v="4"/>
  </r>
  <r>
    <x v="4"/>
    <n v="0"/>
    <n v="0"/>
    <n v="0"/>
    <x v="64"/>
    <x v="4"/>
  </r>
  <r>
    <x v="4"/>
    <n v="0"/>
    <n v="0"/>
    <n v="0"/>
    <x v="77"/>
    <x v="4"/>
  </r>
  <r>
    <x v="4"/>
    <n v="0"/>
    <n v="0"/>
    <n v="0"/>
    <x v="78"/>
    <x v="4"/>
  </r>
  <r>
    <x v="4"/>
    <n v="13000"/>
    <n v="21300"/>
    <n v="21300"/>
    <x v="40"/>
    <x v="27"/>
  </r>
  <r>
    <x v="4"/>
    <n v="100000"/>
    <n v="240000"/>
    <n v="240000"/>
    <x v="41"/>
    <x v="28"/>
  </r>
  <r>
    <x v="4"/>
    <n v="0"/>
    <n v="0"/>
    <n v="0"/>
    <x v="79"/>
    <x v="48"/>
  </r>
  <r>
    <x v="4"/>
    <n v="0"/>
    <n v="0"/>
    <n v="0"/>
    <x v="10"/>
    <x v="6"/>
  </r>
  <r>
    <x v="4"/>
    <n v="175100"/>
    <n v="259500"/>
    <n v="261900"/>
    <x v="42"/>
    <x v="29"/>
  </r>
  <r>
    <x v="4"/>
    <n v="0"/>
    <n v="0"/>
    <n v="0"/>
    <x v="43"/>
    <x v="29"/>
  </r>
  <r>
    <x v="4"/>
    <n v="0"/>
    <n v="0"/>
    <n v="0"/>
    <x v="44"/>
    <x v="29"/>
  </r>
  <r>
    <x v="4"/>
    <n v="125000"/>
    <n v="130000"/>
    <n v="130000"/>
    <x v="45"/>
    <x v="30"/>
  </r>
  <r>
    <x v="4"/>
    <n v="0"/>
    <n v="0"/>
    <n v="0"/>
    <x v="46"/>
    <x v="30"/>
  </r>
  <r>
    <x v="4"/>
    <n v="0"/>
    <n v="0"/>
    <n v="0"/>
    <x v="47"/>
    <x v="30"/>
  </r>
  <r>
    <x v="4"/>
    <n v="0"/>
    <n v="0"/>
    <n v="0"/>
    <x v="65"/>
    <x v="30"/>
  </r>
  <r>
    <x v="4"/>
    <n v="0"/>
    <n v="0"/>
    <n v="0"/>
    <x v="48"/>
    <x v="30"/>
  </r>
  <r>
    <x v="4"/>
    <n v="60000"/>
    <n v="85000"/>
    <n v="85000"/>
    <x v="11"/>
    <x v="7"/>
  </r>
  <r>
    <x v="4"/>
    <n v="0"/>
    <n v="0"/>
    <n v="0"/>
    <x v="12"/>
    <x v="7"/>
  </r>
  <r>
    <x v="4"/>
    <n v="2500"/>
    <n v="2500"/>
    <n v="2500"/>
    <x v="50"/>
    <x v="31"/>
  </r>
  <r>
    <x v="4"/>
    <n v="0"/>
    <n v="0"/>
    <n v="0"/>
    <x v="51"/>
    <x v="32"/>
  </r>
  <r>
    <x v="4"/>
    <n v="23300"/>
    <n v="41300"/>
    <n v="39900"/>
    <x v="14"/>
    <x v="9"/>
  </r>
  <r>
    <x v="4"/>
    <n v="1000"/>
    <n v="4000"/>
    <n v="4000"/>
    <x v="52"/>
    <x v="33"/>
  </r>
  <r>
    <x v="4"/>
    <n v="93600"/>
    <n v="147900"/>
    <n v="146700"/>
    <x v="15"/>
    <x v="10"/>
  </r>
  <r>
    <x v="4"/>
    <n v="0"/>
    <n v="0"/>
    <n v="0"/>
    <x v="16"/>
    <x v="10"/>
  </r>
  <r>
    <x v="4"/>
    <n v="0"/>
    <n v="0"/>
    <n v="0"/>
    <x v="17"/>
    <x v="10"/>
  </r>
  <r>
    <x v="4"/>
    <n v="0"/>
    <n v="0"/>
    <n v="0"/>
    <x v="53"/>
    <x v="10"/>
  </r>
  <r>
    <x v="4"/>
    <n v="7000"/>
    <n v="10100"/>
    <n v="10100"/>
    <x v="55"/>
    <x v="35"/>
  </r>
  <r>
    <x v="4"/>
    <n v="40300"/>
    <n v="91100"/>
    <n v="73400"/>
    <x v="56"/>
    <x v="36"/>
  </r>
  <r>
    <x v="4"/>
    <n v="0"/>
    <n v="0"/>
    <n v="0"/>
    <x v="57"/>
    <x v="36"/>
  </r>
  <r>
    <x v="4"/>
    <n v="38900"/>
    <n v="38900"/>
    <n v="40800"/>
    <x v="58"/>
    <x v="37"/>
  </r>
  <r>
    <x v="4"/>
    <n v="1051700"/>
    <n v="1421300"/>
    <n v="1445300"/>
    <x v="18"/>
    <x v="11"/>
  </r>
  <r>
    <x v="4"/>
    <n v="76000"/>
    <n v="49700"/>
    <n v="49700"/>
    <x v="19"/>
    <x v="12"/>
  </r>
  <r>
    <x v="4"/>
    <n v="0"/>
    <n v="0"/>
    <n v="0"/>
    <x v="80"/>
    <x v="49"/>
  </r>
  <r>
    <x v="4"/>
    <n v="20500"/>
    <n v="17400"/>
    <n v="17400"/>
    <x v="59"/>
    <x v="38"/>
  </r>
  <r>
    <x v="4"/>
    <n v="272100"/>
    <n v="302000"/>
    <n v="302000"/>
    <x v="20"/>
    <x v="13"/>
  </r>
  <r>
    <x v="4"/>
    <n v="0"/>
    <n v="0"/>
    <n v="0"/>
    <x v="22"/>
    <x v="15"/>
  </r>
  <r>
    <x v="4"/>
    <n v="0"/>
    <n v="0"/>
    <n v="0"/>
    <x v="24"/>
    <x v="16"/>
  </r>
  <r>
    <x v="5"/>
    <n v="24757816"/>
    <n v="25624474"/>
    <n v="26102819"/>
    <x v="25"/>
    <x v="17"/>
  </r>
  <r>
    <x v="5"/>
    <n v="281850"/>
    <n v="287700"/>
    <n v="284700"/>
    <x v="26"/>
    <x v="18"/>
  </r>
  <r>
    <x v="5"/>
    <n v="0"/>
    <n v="0"/>
    <n v="0"/>
    <x v="81"/>
    <x v="50"/>
  </r>
  <r>
    <x v="5"/>
    <n v="1300"/>
    <n v="1200"/>
    <n v="1200"/>
    <x v="69"/>
    <x v="44"/>
  </r>
  <r>
    <x v="5"/>
    <n v="161200"/>
    <n v="165800"/>
    <n v="165800"/>
    <x v="61"/>
    <x v="40"/>
  </r>
  <r>
    <x v="5"/>
    <n v="0"/>
    <n v="0"/>
    <n v="0"/>
    <x v="27"/>
    <x v="19"/>
  </r>
  <r>
    <x v="5"/>
    <n v="0"/>
    <n v="0"/>
    <n v="0"/>
    <x v="28"/>
    <x v="20"/>
  </r>
  <r>
    <x v="5"/>
    <n v="14658971"/>
    <n v="17524086.791200005"/>
    <n v="18481081.895099998"/>
    <x v="29"/>
    <x v="21"/>
  </r>
  <r>
    <x v="5"/>
    <n v="66700"/>
    <n v="185000"/>
    <n v="187000"/>
    <x v="30"/>
    <x v="22"/>
  </r>
  <r>
    <x v="5"/>
    <n v="0"/>
    <n v="0"/>
    <n v="0"/>
    <x v="31"/>
    <x v="23"/>
  </r>
  <r>
    <x v="5"/>
    <n v="29440"/>
    <n v="84267.5"/>
    <n v="90077.9"/>
    <x v="32"/>
    <x v="24"/>
  </r>
  <r>
    <x v="5"/>
    <n v="18200"/>
    <n v="13200"/>
    <n v="13200"/>
    <x v="33"/>
    <x v="25"/>
  </r>
  <r>
    <x v="5"/>
    <n v="0"/>
    <n v="0"/>
    <n v="0"/>
    <x v="82"/>
    <x v="25"/>
  </r>
  <r>
    <x v="5"/>
    <n v="506750"/>
    <n v="506800"/>
    <n v="506800"/>
    <x v="72"/>
    <x v="25"/>
  </r>
  <r>
    <x v="5"/>
    <n v="45050"/>
    <n v="52300"/>
    <n v="52300"/>
    <x v="34"/>
    <x v="25"/>
  </r>
  <r>
    <x v="5"/>
    <n v="540700"/>
    <n v="436800"/>
    <n v="423500"/>
    <x v="7"/>
    <x v="4"/>
  </r>
  <r>
    <x v="5"/>
    <n v="0"/>
    <n v="0"/>
    <n v="0"/>
    <x v="83"/>
    <x v="51"/>
  </r>
  <r>
    <x v="5"/>
    <n v="0"/>
    <n v="0"/>
    <n v="0"/>
    <x v="35"/>
    <x v="26"/>
  </r>
  <r>
    <x v="5"/>
    <n v="3237000"/>
    <n v="3480000"/>
    <n v="4050000"/>
    <x v="36"/>
    <x v="4"/>
  </r>
  <r>
    <x v="5"/>
    <n v="0"/>
    <n v="0"/>
    <n v="0"/>
    <x v="73"/>
    <x v="4"/>
  </r>
  <r>
    <x v="5"/>
    <n v="0"/>
    <n v="0"/>
    <n v="0"/>
    <x v="74"/>
    <x v="4"/>
  </r>
  <r>
    <x v="5"/>
    <n v="1200"/>
    <n v="79000"/>
    <n v="81000"/>
    <x v="75"/>
    <x v="4"/>
  </r>
  <r>
    <x v="5"/>
    <n v="280000"/>
    <n v="280000"/>
    <n v="280000"/>
    <x v="37"/>
    <x v="4"/>
  </r>
  <r>
    <x v="5"/>
    <n v="321300"/>
    <n v="263000"/>
    <n v="268000"/>
    <x v="8"/>
    <x v="4"/>
  </r>
  <r>
    <x v="5"/>
    <n v="196000"/>
    <n v="147000"/>
    <n v="132000"/>
    <x v="38"/>
    <x v="4"/>
  </r>
  <r>
    <x v="5"/>
    <n v="39400"/>
    <n v="46700"/>
    <n v="46700"/>
    <x v="39"/>
    <x v="4"/>
  </r>
  <r>
    <x v="5"/>
    <n v="0"/>
    <n v="0"/>
    <n v="0"/>
    <x v="84"/>
    <x v="4"/>
  </r>
  <r>
    <x v="5"/>
    <n v="0"/>
    <n v="0"/>
    <n v="0"/>
    <x v="62"/>
    <x v="4"/>
  </r>
  <r>
    <x v="5"/>
    <n v="0"/>
    <n v="0"/>
    <n v="0"/>
    <x v="85"/>
    <x v="4"/>
  </r>
  <r>
    <x v="5"/>
    <n v="0"/>
    <n v="0"/>
    <n v="0"/>
    <x v="86"/>
    <x v="4"/>
  </r>
  <r>
    <x v="5"/>
    <n v="0"/>
    <n v="0"/>
    <n v="0"/>
    <x v="63"/>
    <x v="4"/>
  </r>
  <r>
    <x v="5"/>
    <n v="0"/>
    <n v="50800"/>
    <n v="53400"/>
    <x v="64"/>
    <x v="4"/>
  </r>
  <r>
    <x v="5"/>
    <n v="0"/>
    <n v="0"/>
    <n v="0"/>
    <x v="77"/>
    <x v="4"/>
  </r>
  <r>
    <x v="5"/>
    <n v="0"/>
    <n v="0"/>
    <n v="0"/>
    <x v="78"/>
    <x v="4"/>
  </r>
  <r>
    <x v="5"/>
    <n v="1257250"/>
    <n v="1500500"/>
    <n v="1511750"/>
    <x v="40"/>
    <x v="27"/>
  </r>
  <r>
    <x v="5"/>
    <n v="88800"/>
    <n v="88800"/>
    <n v="88800"/>
    <x v="87"/>
    <x v="52"/>
  </r>
  <r>
    <x v="5"/>
    <n v="56000"/>
    <n v="56000"/>
    <n v="56000"/>
    <x v="79"/>
    <x v="48"/>
  </r>
  <r>
    <x v="5"/>
    <n v="1146000"/>
    <n v="1214800"/>
    <n v="1287600"/>
    <x v="10"/>
    <x v="6"/>
  </r>
  <r>
    <x v="5"/>
    <n v="29000"/>
    <n v="29000"/>
    <n v="29000"/>
    <x v="88"/>
    <x v="53"/>
  </r>
  <r>
    <x v="5"/>
    <n v="72950"/>
    <n v="83800"/>
    <n v="81900"/>
    <x v="42"/>
    <x v="29"/>
  </r>
  <r>
    <x v="5"/>
    <n v="0"/>
    <n v="0"/>
    <n v="0"/>
    <x v="43"/>
    <x v="29"/>
  </r>
  <r>
    <x v="5"/>
    <n v="1300"/>
    <n v="0"/>
    <n v="0"/>
    <x v="44"/>
    <x v="29"/>
  </r>
  <r>
    <x v="5"/>
    <n v="110950"/>
    <n v="4200"/>
    <n v="4300"/>
    <x v="45"/>
    <x v="30"/>
  </r>
  <r>
    <x v="5"/>
    <n v="1461000"/>
    <n v="1460700"/>
    <n v="1460700"/>
    <x v="46"/>
    <x v="30"/>
  </r>
  <r>
    <x v="5"/>
    <n v="9300"/>
    <n v="18800"/>
    <n v="18800"/>
    <x v="47"/>
    <x v="30"/>
  </r>
  <r>
    <x v="5"/>
    <n v="2000"/>
    <n v="4100"/>
    <n v="4100"/>
    <x v="65"/>
    <x v="30"/>
  </r>
  <r>
    <x v="5"/>
    <n v="0"/>
    <n v="103300"/>
    <n v="106300"/>
    <x v="48"/>
    <x v="30"/>
  </r>
  <r>
    <x v="5"/>
    <n v="359250"/>
    <n v="36100"/>
    <n v="36600"/>
    <x v="11"/>
    <x v="7"/>
  </r>
  <r>
    <x v="5"/>
    <n v="382500"/>
    <n v="400000"/>
    <n v="408000"/>
    <x v="49"/>
    <x v="7"/>
  </r>
  <r>
    <x v="5"/>
    <n v="28500"/>
    <n v="374000"/>
    <n v="374000"/>
    <x v="12"/>
    <x v="7"/>
  </r>
  <r>
    <x v="5"/>
    <n v="3000"/>
    <n v="2100"/>
    <n v="2100"/>
    <x v="50"/>
    <x v="31"/>
  </r>
  <r>
    <x v="5"/>
    <n v="100"/>
    <n v="0"/>
    <n v="0"/>
    <x v="51"/>
    <x v="32"/>
  </r>
  <r>
    <x v="5"/>
    <n v="93500"/>
    <n v="99500"/>
    <n v="92200"/>
    <x v="14"/>
    <x v="9"/>
  </r>
  <r>
    <x v="5"/>
    <n v="16100"/>
    <n v="15500"/>
    <n v="16000"/>
    <x v="52"/>
    <x v="33"/>
  </r>
  <r>
    <x v="5"/>
    <n v="135230"/>
    <n v="122400"/>
    <n v="122500"/>
    <x v="15"/>
    <x v="10"/>
  </r>
  <r>
    <x v="5"/>
    <n v="0"/>
    <n v="0"/>
    <n v="0"/>
    <x v="16"/>
    <x v="10"/>
  </r>
  <r>
    <x v="5"/>
    <n v="0"/>
    <n v="0"/>
    <n v="0"/>
    <x v="17"/>
    <x v="10"/>
  </r>
  <r>
    <x v="5"/>
    <n v="0"/>
    <n v="0"/>
    <n v="0"/>
    <x v="53"/>
    <x v="10"/>
  </r>
  <r>
    <x v="5"/>
    <n v="3000"/>
    <n v="0"/>
    <n v="0"/>
    <x v="66"/>
    <x v="41"/>
  </r>
  <r>
    <x v="5"/>
    <n v="3700"/>
    <n v="4100"/>
    <n v="4000"/>
    <x v="55"/>
    <x v="35"/>
  </r>
  <r>
    <x v="5"/>
    <n v="210922"/>
    <n v="266600"/>
    <n v="231900"/>
    <x v="56"/>
    <x v="36"/>
  </r>
  <r>
    <x v="5"/>
    <n v="1000"/>
    <n v="0"/>
    <n v="0"/>
    <x v="57"/>
    <x v="36"/>
  </r>
  <r>
    <x v="5"/>
    <n v="70100"/>
    <n v="74500"/>
    <n v="77000"/>
    <x v="58"/>
    <x v="37"/>
  </r>
  <r>
    <x v="5"/>
    <n v="336100"/>
    <n v="503200"/>
    <n v="452700"/>
    <x v="18"/>
    <x v="11"/>
  </r>
  <r>
    <x v="5"/>
    <n v="2603100"/>
    <n v="2871200"/>
    <n v="2867100"/>
    <x v="19"/>
    <x v="12"/>
  </r>
  <r>
    <x v="5"/>
    <n v="0"/>
    <n v="0"/>
    <n v="0"/>
    <x v="80"/>
    <x v="49"/>
  </r>
  <r>
    <x v="5"/>
    <n v="-472700"/>
    <n v="-355700"/>
    <n v="-354900"/>
    <x v="59"/>
    <x v="38"/>
  </r>
  <r>
    <x v="5"/>
    <n v="16950"/>
    <n v="18600"/>
    <n v="18600"/>
    <x v="20"/>
    <x v="13"/>
  </r>
  <r>
    <x v="5"/>
    <n v="0"/>
    <n v="0"/>
    <n v="0"/>
    <x v="89"/>
    <x v="54"/>
  </r>
  <r>
    <x v="6"/>
    <n v="80852358"/>
    <n v="83356693.600000024"/>
    <n v="85759634.049999982"/>
    <x v="25"/>
    <x v="17"/>
  </r>
  <r>
    <x v="6"/>
    <n v="5584165"/>
    <n v="6140500"/>
    <n v="6168600"/>
    <x v="26"/>
    <x v="18"/>
  </r>
  <r>
    <x v="6"/>
    <n v="50139"/>
    <n v="142300"/>
    <n v="142800"/>
    <x v="81"/>
    <x v="50"/>
  </r>
  <r>
    <x v="6"/>
    <n v="1465798"/>
    <n v="1673600"/>
    <n v="1681900"/>
    <x v="69"/>
    <x v="44"/>
  </r>
  <r>
    <x v="6"/>
    <n v="87776"/>
    <n v="65200"/>
    <n v="61900"/>
    <x v="70"/>
    <x v="45"/>
  </r>
  <r>
    <x v="6"/>
    <n v="576328"/>
    <n v="460100"/>
    <n v="463700"/>
    <x v="61"/>
    <x v="40"/>
  </r>
  <r>
    <x v="6"/>
    <n v="0"/>
    <n v="0"/>
    <n v="0"/>
    <x v="27"/>
    <x v="19"/>
  </r>
  <r>
    <x v="6"/>
    <n v="0"/>
    <n v="0"/>
    <n v="0"/>
    <x v="28"/>
    <x v="20"/>
  </r>
  <r>
    <x v="6"/>
    <n v="49718931"/>
    <n v="59425700.042346701"/>
    <n v="63237968.813744992"/>
    <x v="29"/>
    <x v="21"/>
  </r>
  <r>
    <x v="6"/>
    <n v="275000"/>
    <n v="0"/>
    <n v="0"/>
    <x v="71"/>
    <x v="46"/>
  </r>
  <r>
    <x v="6"/>
    <n v="775600"/>
    <n v="819300"/>
    <n v="826300"/>
    <x v="30"/>
    <x v="22"/>
  </r>
  <r>
    <x v="6"/>
    <n v="16600"/>
    <n v="15800"/>
    <n v="15800"/>
    <x v="90"/>
    <x v="55"/>
  </r>
  <r>
    <x v="6"/>
    <n v="6800"/>
    <n v="6800"/>
    <n v="6800"/>
    <x v="91"/>
    <x v="56"/>
  </r>
  <r>
    <x v="6"/>
    <n v="0"/>
    <n v="0"/>
    <n v="0"/>
    <x v="31"/>
    <x v="23"/>
  </r>
  <r>
    <x v="6"/>
    <n v="347235"/>
    <n v="377989.08333333302"/>
    <n v="403102.61666666705"/>
    <x v="32"/>
    <x v="24"/>
  </r>
  <r>
    <x v="6"/>
    <n v="93900"/>
    <n v="84100"/>
    <n v="84100"/>
    <x v="33"/>
    <x v="25"/>
  </r>
  <r>
    <x v="6"/>
    <n v="0"/>
    <n v="0"/>
    <n v="0"/>
    <x v="82"/>
    <x v="25"/>
  </r>
  <r>
    <x v="6"/>
    <n v="0"/>
    <n v="0"/>
    <n v="0"/>
    <x v="92"/>
    <x v="25"/>
  </r>
  <r>
    <x v="6"/>
    <n v="199940"/>
    <n v="195855"/>
    <n v="195855"/>
    <x v="34"/>
    <x v="25"/>
  </r>
  <r>
    <x v="6"/>
    <n v="0"/>
    <n v="0"/>
    <n v="0"/>
    <x v="6"/>
    <x v="3"/>
  </r>
  <r>
    <x v="6"/>
    <n v="3972250"/>
    <n v="2318200"/>
    <n v="2318200"/>
    <x v="7"/>
    <x v="4"/>
  </r>
  <r>
    <x v="6"/>
    <n v="18648000"/>
    <n v="19376000"/>
    <n v="19908000"/>
    <x v="83"/>
    <x v="51"/>
  </r>
  <r>
    <x v="6"/>
    <n v="2372300"/>
    <n v="2465450"/>
    <n v="2465450"/>
    <x v="35"/>
    <x v="26"/>
  </r>
  <r>
    <x v="6"/>
    <n v="385600"/>
    <n v="425000"/>
    <n v="425000"/>
    <x v="93"/>
    <x v="26"/>
  </r>
  <r>
    <x v="6"/>
    <n v="507600"/>
    <n v="704800"/>
    <n v="714800"/>
    <x v="36"/>
    <x v="4"/>
  </r>
  <r>
    <x v="6"/>
    <n v="602100"/>
    <n v="367000"/>
    <n v="367000"/>
    <x v="73"/>
    <x v="4"/>
  </r>
  <r>
    <x v="6"/>
    <n v="1090200"/>
    <n v="1132100"/>
    <n v="1132100"/>
    <x v="74"/>
    <x v="4"/>
  </r>
  <r>
    <x v="6"/>
    <n v="1723900"/>
    <n v="1961300"/>
    <n v="1946300"/>
    <x v="75"/>
    <x v="4"/>
  </r>
  <r>
    <x v="6"/>
    <n v="83500"/>
    <n v="96300"/>
    <n v="96300"/>
    <x v="37"/>
    <x v="4"/>
  </r>
  <r>
    <x v="6"/>
    <n v="217300"/>
    <n v="281350"/>
    <n v="281350"/>
    <x v="8"/>
    <x v="4"/>
  </r>
  <r>
    <x v="6"/>
    <n v="181200"/>
    <n v="187500"/>
    <n v="154300"/>
    <x v="38"/>
    <x v="4"/>
  </r>
  <r>
    <x v="6"/>
    <n v="275400"/>
    <n v="294900"/>
    <n v="295900"/>
    <x v="39"/>
    <x v="4"/>
  </r>
  <r>
    <x v="6"/>
    <n v="3039700"/>
    <n v="3764700"/>
    <n v="3823100"/>
    <x v="76"/>
    <x v="47"/>
  </r>
  <r>
    <x v="6"/>
    <n v="210500"/>
    <n v="171400"/>
    <n v="171400"/>
    <x v="84"/>
    <x v="4"/>
  </r>
  <r>
    <x v="6"/>
    <n v="720600"/>
    <n v="781750"/>
    <n v="782750"/>
    <x v="62"/>
    <x v="4"/>
  </r>
  <r>
    <x v="6"/>
    <n v="695550"/>
    <n v="708500"/>
    <n v="708500"/>
    <x v="85"/>
    <x v="4"/>
  </r>
  <r>
    <x v="6"/>
    <n v="506400"/>
    <n v="521200"/>
    <n v="521200"/>
    <x v="86"/>
    <x v="4"/>
  </r>
  <r>
    <x v="6"/>
    <n v="501600"/>
    <n v="976300"/>
    <n v="716300"/>
    <x v="94"/>
    <x v="4"/>
  </r>
  <r>
    <x v="6"/>
    <n v="539100"/>
    <n v="457150"/>
    <n v="457150"/>
    <x v="63"/>
    <x v="4"/>
  </r>
  <r>
    <x v="6"/>
    <n v="200700"/>
    <n v="196700"/>
    <n v="196700"/>
    <x v="64"/>
    <x v="4"/>
  </r>
  <r>
    <x v="6"/>
    <n v="958400"/>
    <n v="1262400"/>
    <n v="1302400"/>
    <x v="77"/>
    <x v="4"/>
  </r>
  <r>
    <x v="6"/>
    <n v="183600"/>
    <n v="282400"/>
    <n v="282400"/>
    <x v="95"/>
    <x v="4"/>
  </r>
  <r>
    <x v="6"/>
    <n v="203100"/>
    <n v="274400"/>
    <n v="274400"/>
    <x v="78"/>
    <x v="4"/>
  </r>
  <r>
    <x v="6"/>
    <n v="1898300"/>
    <n v="1648350"/>
    <n v="1633350"/>
    <x v="40"/>
    <x v="27"/>
  </r>
  <r>
    <x v="6"/>
    <n v="32000"/>
    <n v="35800"/>
    <n v="35800"/>
    <x v="41"/>
    <x v="28"/>
  </r>
  <r>
    <x v="6"/>
    <n v="255000"/>
    <n v="274500"/>
    <n v="274500"/>
    <x v="87"/>
    <x v="52"/>
  </r>
  <r>
    <x v="6"/>
    <n v="128400"/>
    <n v="111400"/>
    <n v="111400"/>
    <x v="79"/>
    <x v="48"/>
  </r>
  <r>
    <x v="6"/>
    <n v="9837000"/>
    <n v="10545317"/>
    <n v="11213543"/>
    <x v="10"/>
    <x v="6"/>
  </r>
  <r>
    <x v="6"/>
    <n v="1002000"/>
    <n v="1010000"/>
    <n v="1010000"/>
    <x v="96"/>
    <x v="57"/>
  </r>
  <r>
    <x v="6"/>
    <n v="385800"/>
    <n v="412500"/>
    <n v="412500"/>
    <x v="88"/>
    <x v="53"/>
  </r>
  <r>
    <x v="6"/>
    <n v="564000"/>
    <n v="575000"/>
    <n v="604000"/>
    <x v="97"/>
    <x v="58"/>
  </r>
  <r>
    <x v="6"/>
    <n v="419000"/>
    <n v="628900"/>
    <n v="628900"/>
    <x v="42"/>
    <x v="29"/>
  </r>
  <r>
    <x v="6"/>
    <n v="24300"/>
    <n v="500"/>
    <n v="500"/>
    <x v="43"/>
    <x v="29"/>
  </r>
  <r>
    <x v="6"/>
    <n v="100600"/>
    <n v="7900"/>
    <n v="7900"/>
    <x v="44"/>
    <x v="29"/>
  </r>
  <r>
    <x v="6"/>
    <n v="867400"/>
    <n v="879200"/>
    <n v="880200"/>
    <x v="45"/>
    <x v="30"/>
  </r>
  <r>
    <x v="6"/>
    <n v="737900"/>
    <n v="762400"/>
    <n v="762400"/>
    <x v="46"/>
    <x v="30"/>
  </r>
  <r>
    <x v="6"/>
    <n v="16900"/>
    <n v="28350"/>
    <n v="28350"/>
    <x v="47"/>
    <x v="30"/>
  </r>
  <r>
    <x v="6"/>
    <n v="6900"/>
    <n v="12400"/>
    <n v="12400"/>
    <x v="65"/>
    <x v="30"/>
  </r>
  <r>
    <x v="6"/>
    <n v="5800"/>
    <n v="5350"/>
    <n v="5350"/>
    <x v="48"/>
    <x v="30"/>
  </r>
  <r>
    <x v="6"/>
    <n v="269000"/>
    <n v="233400"/>
    <n v="233400"/>
    <x v="11"/>
    <x v="7"/>
  </r>
  <r>
    <x v="6"/>
    <n v="20000"/>
    <n v="20000"/>
    <n v="20000"/>
    <x v="49"/>
    <x v="7"/>
  </r>
  <r>
    <x v="6"/>
    <n v="76900"/>
    <n v="147054"/>
    <n v="147054"/>
    <x v="12"/>
    <x v="7"/>
  </r>
  <r>
    <x v="6"/>
    <n v="2000"/>
    <n v="1100"/>
    <n v="1100"/>
    <x v="50"/>
    <x v="31"/>
  </r>
  <r>
    <x v="6"/>
    <n v="76200"/>
    <n v="75150"/>
    <n v="75150"/>
    <x v="51"/>
    <x v="32"/>
  </r>
  <r>
    <x v="6"/>
    <n v="262051"/>
    <n v="345150"/>
    <n v="346750"/>
    <x v="14"/>
    <x v="9"/>
  </r>
  <r>
    <x v="6"/>
    <n v="711685"/>
    <n v="1041008"/>
    <n v="1043019"/>
    <x v="15"/>
    <x v="10"/>
  </r>
  <r>
    <x v="6"/>
    <n v="167300"/>
    <n v="0"/>
    <n v="0"/>
    <x v="16"/>
    <x v="10"/>
  </r>
  <r>
    <x v="6"/>
    <n v="1650"/>
    <n v="0"/>
    <n v="0"/>
    <x v="17"/>
    <x v="10"/>
  </r>
  <r>
    <x v="6"/>
    <n v="6850"/>
    <n v="4500"/>
    <n v="4500"/>
    <x v="53"/>
    <x v="10"/>
  </r>
  <r>
    <x v="6"/>
    <n v="52200"/>
    <n v="44700"/>
    <n v="44700"/>
    <x v="55"/>
    <x v="35"/>
  </r>
  <r>
    <x v="6"/>
    <n v="291550"/>
    <n v="627900"/>
    <n v="539400"/>
    <x v="56"/>
    <x v="36"/>
  </r>
  <r>
    <x v="6"/>
    <n v="21600"/>
    <n v="28100"/>
    <n v="27100"/>
    <x v="57"/>
    <x v="36"/>
  </r>
  <r>
    <x v="6"/>
    <n v="71700"/>
    <n v="86100"/>
    <n v="86100"/>
    <x v="58"/>
    <x v="37"/>
  </r>
  <r>
    <x v="6"/>
    <n v="2550200"/>
    <n v="2452100"/>
    <n v="2382100"/>
    <x v="18"/>
    <x v="11"/>
  </r>
  <r>
    <x v="6"/>
    <n v="7789200"/>
    <n v="8192500"/>
    <n v="8358000"/>
    <x v="19"/>
    <x v="12"/>
  </r>
  <r>
    <x v="6"/>
    <n v="6500000"/>
    <n v="6750000"/>
    <n v="7000000"/>
    <x v="67"/>
    <x v="42"/>
  </r>
  <r>
    <x v="6"/>
    <n v="0"/>
    <n v="0"/>
    <n v="0"/>
    <x v="80"/>
    <x v="49"/>
  </r>
  <r>
    <x v="6"/>
    <n v="67200"/>
    <n v="62200"/>
    <n v="62200"/>
    <x v="59"/>
    <x v="38"/>
  </r>
  <r>
    <x v="6"/>
    <n v="1003600"/>
    <n v="901400"/>
    <n v="907400"/>
    <x v="20"/>
    <x v="13"/>
  </r>
  <r>
    <x v="6"/>
    <n v="-100000"/>
    <n v="-100000"/>
    <n v="-100000"/>
    <x v="89"/>
    <x v="54"/>
  </r>
  <r>
    <x v="6"/>
    <n v="0"/>
    <n v="0"/>
    <n v="0"/>
    <x v="24"/>
    <x v="16"/>
  </r>
  <r>
    <x v="7"/>
    <n v="7856098"/>
    <n v="8577942.9400000013"/>
    <n v="8696911.0199999996"/>
    <x v="25"/>
    <x v="17"/>
  </r>
  <r>
    <x v="7"/>
    <n v="92300"/>
    <n v="79000"/>
    <n v="92000"/>
    <x v="26"/>
    <x v="18"/>
  </r>
  <r>
    <x v="7"/>
    <n v="0"/>
    <n v="0"/>
    <n v="0"/>
    <x v="61"/>
    <x v="40"/>
  </r>
  <r>
    <x v="7"/>
    <n v="0"/>
    <n v="0"/>
    <n v="0"/>
    <x v="27"/>
    <x v="19"/>
  </r>
  <r>
    <x v="7"/>
    <n v="0"/>
    <n v="0"/>
    <n v="0"/>
    <x v="28"/>
    <x v="20"/>
  </r>
  <r>
    <x v="7"/>
    <n v="4652675"/>
    <n v="5858457.8010053281"/>
    <n v="6156169.9559580004"/>
    <x v="29"/>
    <x v="21"/>
  </r>
  <r>
    <x v="7"/>
    <n v="0"/>
    <n v="17000"/>
    <n v="17000"/>
    <x v="30"/>
    <x v="22"/>
  </r>
  <r>
    <x v="7"/>
    <n v="0"/>
    <n v="0"/>
    <n v="0"/>
    <x v="31"/>
    <x v="23"/>
  </r>
  <r>
    <x v="7"/>
    <n v="0"/>
    <n v="7743.5"/>
    <n v="8188.9"/>
    <x v="32"/>
    <x v="24"/>
  </r>
  <r>
    <x v="7"/>
    <n v="7200"/>
    <n v="12700"/>
    <n v="12700"/>
    <x v="33"/>
    <x v="25"/>
  </r>
  <r>
    <x v="7"/>
    <n v="14700"/>
    <n v="13500"/>
    <n v="13500"/>
    <x v="34"/>
    <x v="25"/>
  </r>
  <r>
    <x v="7"/>
    <n v="1500"/>
    <n v="1500"/>
    <n v="1500"/>
    <x v="7"/>
    <x v="4"/>
  </r>
  <r>
    <x v="7"/>
    <n v="0"/>
    <n v="0"/>
    <n v="0"/>
    <x v="35"/>
    <x v="26"/>
  </r>
  <r>
    <x v="7"/>
    <n v="30000"/>
    <n v="13500"/>
    <n v="13500"/>
    <x v="36"/>
    <x v="4"/>
  </r>
  <r>
    <x v="7"/>
    <n v="0"/>
    <n v="0"/>
    <n v="0"/>
    <x v="8"/>
    <x v="4"/>
  </r>
  <r>
    <x v="7"/>
    <n v="23500"/>
    <n v="10300"/>
    <n v="30300"/>
    <x v="38"/>
    <x v="4"/>
  </r>
  <r>
    <x v="7"/>
    <n v="38300"/>
    <n v="37000"/>
    <n v="37000"/>
    <x v="39"/>
    <x v="4"/>
  </r>
  <r>
    <x v="7"/>
    <n v="0"/>
    <n v="0"/>
    <n v="0"/>
    <x v="62"/>
    <x v="4"/>
  </r>
  <r>
    <x v="7"/>
    <n v="7000"/>
    <n v="7000"/>
    <n v="7000"/>
    <x v="40"/>
    <x v="27"/>
  </r>
  <r>
    <x v="7"/>
    <n v="137000"/>
    <n v="158500"/>
    <n v="156450"/>
    <x v="42"/>
    <x v="29"/>
  </r>
  <r>
    <x v="7"/>
    <n v="0"/>
    <n v="0"/>
    <n v="0"/>
    <x v="43"/>
    <x v="29"/>
  </r>
  <r>
    <x v="7"/>
    <n v="0"/>
    <n v="0"/>
    <n v="0"/>
    <x v="44"/>
    <x v="29"/>
  </r>
  <r>
    <x v="7"/>
    <n v="0"/>
    <n v="0"/>
    <n v="0"/>
    <x v="45"/>
    <x v="30"/>
  </r>
  <r>
    <x v="7"/>
    <n v="27000"/>
    <n v="27000"/>
    <n v="27000"/>
    <x v="46"/>
    <x v="30"/>
  </r>
  <r>
    <x v="7"/>
    <n v="0"/>
    <n v="0"/>
    <n v="0"/>
    <x v="47"/>
    <x v="30"/>
  </r>
  <r>
    <x v="7"/>
    <n v="22700"/>
    <n v="20000"/>
    <n v="20000"/>
    <x v="48"/>
    <x v="30"/>
  </r>
  <r>
    <x v="7"/>
    <n v="10000"/>
    <n v="0"/>
    <n v="0"/>
    <x v="11"/>
    <x v="7"/>
  </r>
  <r>
    <x v="7"/>
    <n v="0"/>
    <n v="10000"/>
    <n v="10000"/>
    <x v="12"/>
    <x v="7"/>
  </r>
  <r>
    <x v="7"/>
    <n v="3000"/>
    <n v="3000"/>
    <n v="3000"/>
    <x v="50"/>
    <x v="31"/>
  </r>
  <r>
    <x v="7"/>
    <n v="10000"/>
    <n v="17000"/>
    <n v="17000"/>
    <x v="14"/>
    <x v="9"/>
  </r>
  <r>
    <x v="7"/>
    <n v="2000"/>
    <n v="2000"/>
    <n v="2000"/>
    <x v="52"/>
    <x v="33"/>
  </r>
  <r>
    <x v="7"/>
    <n v="151300"/>
    <n v="183600"/>
    <n v="185700"/>
    <x v="15"/>
    <x v="10"/>
  </r>
  <r>
    <x v="7"/>
    <n v="0"/>
    <n v="0"/>
    <n v="0"/>
    <x v="16"/>
    <x v="10"/>
  </r>
  <r>
    <x v="7"/>
    <n v="0"/>
    <n v="0"/>
    <n v="0"/>
    <x v="17"/>
    <x v="10"/>
  </r>
  <r>
    <x v="7"/>
    <n v="0"/>
    <n v="0"/>
    <n v="0"/>
    <x v="53"/>
    <x v="10"/>
  </r>
  <r>
    <x v="7"/>
    <n v="4400"/>
    <n v="4800"/>
    <n v="4800"/>
    <x v="55"/>
    <x v="35"/>
  </r>
  <r>
    <x v="7"/>
    <n v="43200"/>
    <n v="44000"/>
    <n v="44000"/>
    <x v="56"/>
    <x v="36"/>
  </r>
  <r>
    <x v="7"/>
    <n v="0"/>
    <n v="2000"/>
    <n v="2000"/>
    <x v="57"/>
    <x v="36"/>
  </r>
  <r>
    <x v="7"/>
    <n v="33000"/>
    <n v="34500"/>
    <n v="35000"/>
    <x v="58"/>
    <x v="37"/>
  </r>
  <r>
    <x v="7"/>
    <n v="1845000"/>
    <n v="2181300"/>
    <n v="2113200"/>
    <x v="18"/>
    <x v="11"/>
  </r>
  <r>
    <x v="7"/>
    <n v="59500"/>
    <n v="59500"/>
    <n v="59800"/>
    <x v="80"/>
    <x v="49"/>
  </r>
  <r>
    <x v="7"/>
    <n v="76400"/>
    <n v="72900"/>
    <n v="79900"/>
    <x v="59"/>
    <x v="38"/>
  </r>
  <r>
    <x v="7"/>
    <n v="125000"/>
    <n v="125000"/>
    <n v="125000"/>
    <x v="68"/>
    <x v="43"/>
  </r>
  <r>
    <x v="7"/>
    <n v="0"/>
    <n v="0"/>
    <n v="0"/>
    <x v="24"/>
    <x v="16"/>
  </r>
  <r>
    <x v="8"/>
    <n v="5332926"/>
    <n v="5478438"/>
    <n v="5601184"/>
    <x v="25"/>
    <x v="17"/>
  </r>
  <r>
    <x v="8"/>
    <n v="10000"/>
    <n v="10000"/>
    <n v="10000"/>
    <x v="26"/>
    <x v="18"/>
  </r>
  <r>
    <x v="8"/>
    <n v="0"/>
    <n v="0"/>
    <n v="0"/>
    <x v="27"/>
    <x v="19"/>
  </r>
  <r>
    <x v="8"/>
    <n v="0"/>
    <n v="0"/>
    <n v="0"/>
    <x v="28"/>
    <x v="20"/>
  </r>
  <r>
    <x v="8"/>
    <n v="3137730"/>
    <n v="3723289.0477333302"/>
    <n v="3941758.2335999999"/>
    <x v="29"/>
    <x v="21"/>
  </r>
  <r>
    <x v="8"/>
    <n v="114000"/>
    <n v="110000"/>
    <n v="110000"/>
    <x v="30"/>
    <x v="22"/>
  </r>
  <r>
    <x v="8"/>
    <n v="0"/>
    <n v="0"/>
    <n v="0"/>
    <x v="31"/>
    <x v="23"/>
  </r>
  <r>
    <x v="8"/>
    <n v="50320"/>
    <n v="50105"/>
    <n v="52987"/>
    <x v="32"/>
    <x v="24"/>
  </r>
  <r>
    <x v="8"/>
    <n v="50000"/>
    <n v="55000"/>
    <n v="55000"/>
    <x v="33"/>
    <x v="25"/>
  </r>
  <r>
    <x v="8"/>
    <n v="0"/>
    <n v="0"/>
    <n v="0"/>
    <x v="34"/>
    <x v="25"/>
  </r>
  <r>
    <x v="8"/>
    <n v="45000"/>
    <n v="60000"/>
    <n v="60000"/>
    <x v="7"/>
    <x v="4"/>
  </r>
  <r>
    <x v="8"/>
    <n v="0"/>
    <n v="0"/>
    <n v="0"/>
    <x v="35"/>
    <x v="26"/>
  </r>
  <r>
    <x v="8"/>
    <n v="0"/>
    <n v="0"/>
    <n v="0"/>
    <x v="36"/>
    <x v="4"/>
  </r>
  <r>
    <x v="8"/>
    <n v="0"/>
    <n v="0"/>
    <n v="0"/>
    <x v="37"/>
    <x v="4"/>
  </r>
  <r>
    <x v="8"/>
    <n v="0"/>
    <n v="0"/>
    <n v="0"/>
    <x v="8"/>
    <x v="4"/>
  </r>
  <r>
    <x v="8"/>
    <n v="0"/>
    <n v="0"/>
    <n v="0"/>
    <x v="39"/>
    <x v="4"/>
  </r>
  <r>
    <x v="8"/>
    <n v="0"/>
    <n v="0"/>
    <n v="0"/>
    <x v="40"/>
    <x v="27"/>
  </r>
  <r>
    <x v="8"/>
    <n v="85000"/>
    <n v="100000"/>
    <n v="90000"/>
    <x v="42"/>
    <x v="29"/>
  </r>
  <r>
    <x v="8"/>
    <n v="0"/>
    <n v="0"/>
    <n v="0"/>
    <x v="43"/>
    <x v="29"/>
  </r>
  <r>
    <x v="8"/>
    <n v="0"/>
    <n v="0"/>
    <n v="0"/>
    <x v="44"/>
    <x v="29"/>
  </r>
  <r>
    <x v="8"/>
    <n v="7500"/>
    <n v="5000"/>
    <n v="5000"/>
    <x v="45"/>
    <x v="30"/>
  </r>
  <r>
    <x v="8"/>
    <n v="0"/>
    <n v="0"/>
    <n v="0"/>
    <x v="46"/>
    <x v="30"/>
  </r>
  <r>
    <x v="8"/>
    <n v="0"/>
    <n v="0"/>
    <n v="0"/>
    <x v="47"/>
    <x v="30"/>
  </r>
  <r>
    <x v="8"/>
    <n v="0"/>
    <n v="0"/>
    <n v="0"/>
    <x v="48"/>
    <x v="30"/>
  </r>
  <r>
    <x v="8"/>
    <n v="15000"/>
    <n v="20000"/>
    <n v="20000"/>
    <x v="11"/>
    <x v="7"/>
  </r>
  <r>
    <x v="8"/>
    <n v="0"/>
    <n v="0"/>
    <n v="0"/>
    <x v="12"/>
    <x v="7"/>
  </r>
  <r>
    <x v="8"/>
    <n v="5000"/>
    <n v="3000"/>
    <n v="3000"/>
    <x v="50"/>
    <x v="31"/>
  </r>
  <r>
    <x v="8"/>
    <n v="5000"/>
    <n v="5000"/>
    <n v="5000"/>
    <x v="14"/>
    <x v="9"/>
  </r>
  <r>
    <x v="8"/>
    <n v="110000"/>
    <n v="110000"/>
    <n v="110000"/>
    <x v="15"/>
    <x v="10"/>
  </r>
  <r>
    <x v="8"/>
    <n v="0"/>
    <n v="0"/>
    <n v="0"/>
    <x v="17"/>
    <x v="10"/>
  </r>
  <r>
    <x v="8"/>
    <n v="0"/>
    <n v="0"/>
    <n v="0"/>
    <x v="53"/>
    <x v="10"/>
  </r>
  <r>
    <x v="8"/>
    <n v="10000"/>
    <n v="10000"/>
    <n v="10000"/>
    <x v="56"/>
    <x v="36"/>
  </r>
  <r>
    <x v="8"/>
    <n v="0"/>
    <n v="0"/>
    <n v="0"/>
    <x v="57"/>
    <x v="36"/>
  </r>
  <r>
    <x v="8"/>
    <n v="10000"/>
    <n v="10000"/>
    <n v="10000"/>
    <x v="58"/>
    <x v="37"/>
  </r>
  <r>
    <x v="8"/>
    <n v="4312500"/>
    <n v="3417500"/>
    <n v="3620000"/>
    <x v="18"/>
    <x v="11"/>
  </r>
  <r>
    <x v="8"/>
    <n v="50000"/>
    <n v="40000"/>
    <n v="40000"/>
    <x v="19"/>
    <x v="12"/>
  </r>
  <r>
    <x v="8"/>
    <n v="5000"/>
    <n v="5000"/>
    <n v="5000"/>
    <x v="59"/>
    <x v="38"/>
  </r>
  <r>
    <x v="9"/>
    <n v="1467946"/>
    <n v="1597835"/>
    <n v="1647418"/>
    <x v="25"/>
    <x v="17"/>
  </r>
  <r>
    <x v="9"/>
    <n v="0"/>
    <n v="0"/>
    <n v="0"/>
    <x v="27"/>
    <x v="19"/>
  </r>
  <r>
    <x v="9"/>
    <n v="0"/>
    <n v="0"/>
    <n v="0"/>
    <x v="28"/>
    <x v="20"/>
  </r>
  <r>
    <x v="9"/>
    <n v="862616"/>
    <n v="1084610.398"/>
    <n v="1157970.1122000001"/>
    <x v="29"/>
    <x v="21"/>
  </r>
  <r>
    <x v="9"/>
    <n v="0"/>
    <n v="0"/>
    <n v="0"/>
    <x v="71"/>
    <x v="46"/>
  </r>
  <r>
    <x v="9"/>
    <n v="16000"/>
    <n v="15000"/>
    <n v="15000"/>
    <x v="33"/>
    <x v="25"/>
  </r>
  <r>
    <x v="9"/>
    <n v="0"/>
    <n v="0"/>
    <n v="0"/>
    <x v="34"/>
    <x v="25"/>
  </r>
  <r>
    <x v="9"/>
    <n v="14500"/>
    <n v="14500"/>
    <n v="14500"/>
    <x v="7"/>
    <x v="4"/>
  </r>
  <r>
    <x v="9"/>
    <n v="0"/>
    <n v="0"/>
    <n v="0"/>
    <x v="35"/>
    <x v="26"/>
  </r>
  <r>
    <x v="9"/>
    <n v="0"/>
    <n v="0"/>
    <n v="0"/>
    <x v="36"/>
    <x v="4"/>
  </r>
  <r>
    <x v="9"/>
    <n v="0"/>
    <n v="0"/>
    <n v="0"/>
    <x v="39"/>
    <x v="4"/>
  </r>
  <r>
    <x v="9"/>
    <n v="5000"/>
    <n v="5000"/>
    <n v="5000"/>
    <x v="42"/>
    <x v="29"/>
  </r>
  <r>
    <x v="9"/>
    <n v="0"/>
    <n v="0"/>
    <n v="0"/>
    <x v="43"/>
    <x v="29"/>
  </r>
  <r>
    <x v="9"/>
    <n v="0"/>
    <n v="0"/>
    <n v="0"/>
    <x v="44"/>
    <x v="29"/>
  </r>
  <r>
    <x v="9"/>
    <n v="2500"/>
    <n v="2500"/>
    <n v="2500"/>
    <x v="45"/>
    <x v="30"/>
  </r>
  <r>
    <x v="9"/>
    <n v="0"/>
    <n v="0"/>
    <n v="0"/>
    <x v="46"/>
    <x v="30"/>
  </r>
  <r>
    <x v="9"/>
    <n v="5500"/>
    <n v="5500"/>
    <n v="5500"/>
    <x v="11"/>
    <x v="7"/>
  </r>
  <r>
    <x v="9"/>
    <n v="0"/>
    <n v="0"/>
    <n v="0"/>
    <x v="12"/>
    <x v="7"/>
  </r>
  <r>
    <x v="9"/>
    <n v="2500"/>
    <n v="2500"/>
    <n v="2500"/>
    <x v="50"/>
    <x v="31"/>
  </r>
  <r>
    <x v="9"/>
    <n v="500"/>
    <n v="500"/>
    <n v="500"/>
    <x v="14"/>
    <x v="9"/>
  </r>
  <r>
    <x v="9"/>
    <n v="5500"/>
    <n v="5500"/>
    <n v="5500"/>
    <x v="15"/>
    <x v="10"/>
  </r>
  <r>
    <x v="9"/>
    <n v="0"/>
    <n v="0"/>
    <n v="0"/>
    <x v="16"/>
    <x v="10"/>
  </r>
  <r>
    <x v="9"/>
    <n v="0"/>
    <n v="0"/>
    <n v="0"/>
    <x v="17"/>
    <x v="10"/>
  </r>
  <r>
    <x v="9"/>
    <n v="500"/>
    <n v="500"/>
    <n v="500"/>
    <x v="55"/>
    <x v="35"/>
  </r>
  <r>
    <x v="9"/>
    <n v="14500"/>
    <n v="14500"/>
    <n v="14500"/>
    <x v="56"/>
    <x v="36"/>
  </r>
  <r>
    <x v="9"/>
    <n v="0"/>
    <n v="0"/>
    <n v="0"/>
    <x v="57"/>
    <x v="36"/>
  </r>
  <r>
    <x v="9"/>
    <n v="2500"/>
    <n v="2500"/>
    <n v="2500"/>
    <x v="58"/>
    <x v="37"/>
  </r>
  <r>
    <x v="9"/>
    <n v="410600"/>
    <n v="350000"/>
    <n v="350000"/>
    <x v="18"/>
    <x v="11"/>
  </r>
  <r>
    <x v="9"/>
    <n v="500"/>
    <n v="500"/>
    <n v="500"/>
    <x v="59"/>
    <x v="38"/>
  </r>
  <r>
    <x v="9"/>
    <n v="500"/>
    <n v="500"/>
    <n v="500"/>
    <x v="20"/>
    <x v="13"/>
  </r>
  <r>
    <x v="10"/>
    <n v="353307"/>
    <n v="545834"/>
    <n v="551295"/>
    <x v="25"/>
    <x v="17"/>
  </r>
  <r>
    <x v="10"/>
    <n v="0"/>
    <n v="0"/>
    <n v="0"/>
    <x v="27"/>
    <x v="19"/>
  </r>
  <r>
    <x v="10"/>
    <n v="0"/>
    <n v="0"/>
    <n v="0"/>
    <x v="28"/>
    <x v="20"/>
  </r>
  <r>
    <x v="10"/>
    <n v="207617"/>
    <n v="370512.11920000002"/>
    <n v="387505.25550000003"/>
    <x v="29"/>
    <x v="21"/>
  </r>
  <r>
    <x v="10"/>
    <n v="115753"/>
    <n v="0"/>
    <n v="0"/>
    <x v="30"/>
    <x v="22"/>
  </r>
  <r>
    <x v="10"/>
    <n v="51093"/>
    <n v="0"/>
    <n v="0"/>
    <x v="32"/>
    <x v="24"/>
  </r>
  <r>
    <x v="10"/>
    <n v="0"/>
    <n v="8700"/>
    <n v="8700"/>
    <x v="33"/>
    <x v="25"/>
  </r>
  <r>
    <x v="10"/>
    <n v="1500"/>
    <n v="2300"/>
    <n v="2300"/>
    <x v="34"/>
    <x v="25"/>
  </r>
  <r>
    <x v="10"/>
    <n v="1000"/>
    <n v="0"/>
    <n v="0"/>
    <x v="7"/>
    <x v="4"/>
  </r>
  <r>
    <x v="10"/>
    <n v="0"/>
    <n v="0"/>
    <n v="0"/>
    <x v="8"/>
    <x v="4"/>
  </r>
  <r>
    <x v="10"/>
    <n v="0"/>
    <n v="1000"/>
    <n v="1000"/>
    <x v="39"/>
    <x v="4"/>
  </r>
  <r>
    <x v="10"/>
    <n v="1500"/>
    <n v="4000"/>
    <n v="4000"/>
    <x v="42"/>
    <x v="29"/>
  </r>
  <r>
    <x v="10"/>
    <n v="0"/>
    <n v="0"/>
    <n v="0"/>
    <x v="43"/>
    <x v="29"/>
  </r>
  <r>
    <x v="10"/>
    <n v="500"/>
    <n v="0"/>
    <n v="0"/>
    <x v="45"/>
    <x v="30"/>
  </r>
  <r>
    <x v="10"/>
    <n v="0"/>
    <n v="900"/>
    <n v="900"/>
    <x v="46"/>
    <x v="30"/>
  </r>
  <r>
    <x v="10"/>
    <n v="3500"/>
    <n v="0"/>
    <n v="0"/>
    <x v="11"/>
    <x v="7"/>
  </r>
  <r>
    <x v="10"/>
    <n v="0"/>
    <n v="3500"/>
    <n v="3500"/>
    <x v="12"/>
    <x v="7"/>
  </r>
  <r>
    <x v="10"/>
    <n v="100"/>
    <n v="100"/>
    <n v="100"/>
    <x v="50"/>
    <x v="31"/>
  </r>
  <r>
    <x v="10"/>
    <n v="500"/>
    <n v="500"/>
    <n v="500"/>
    <x v="14"/>
    <x v="9"/>
  </r>
  <r>
    <x v="10"/>
    <n v="3500"/>
    <n v="3500"/>
    <n v="3500"/>
    <x v="15"/>
    <x v="10"/>
  </r>
  <r>
    <x v="10"/>
    <n v="0"/>
    <n v="0"/>
    <n v="0"/>
    <x v="17"/>
    <x v="10"/>
  </r>
  <r>
    <x v="10"/>
    <n v="1000"/>
    <n v="1000"/>
    <n v="1000"/>
    <x v="55"/>
    <x v="35"/>
  </r>
  <r>
    <x v="10"/>
    <n v="1500"/>
    <n v="4000"/>
    <n v="4000"/>
    <x v="56"/>
    <x v="36"/>
  </r>
  <r>
    <x v="10"/>
    <n v="0"/>
    <n v="0"/>
    <n v="0"/>
    <x v="57"/>
    <x v="36"/>
  </r>
  <r>
    <x v="10"/>
    <n v="1000"/>
    <n v="1000"/>
    <n v="1000"/>
    <x v="58"/>
    <x v="37"/>
  </r>
  <r>
    <x v="10"/>
    <n v="100000"/>
    <n v="100000"/>
    <n v="100000"/>
    <x v="18"/>
    <x v="11"/>
  </r>
  <r>
    <x v="10"/>
    <n v="3000"/>
    <n v="5000"/>
    <n v="5000"/>
    <x v="59"/>
    <x v="38"/>
  </r>
  <r>
    <x v="10"/>
    <n v="0"/>
    <n v="0"/>
    <n v="0"/>
    <x v="20"/>
    <x v="13"/>
  </r>
  <r>
    <x v="11"/>
    <n v="2328065"/>
    <n v="2602929"/>
    <n v="2661926"/>
    <x v="25"/>
    <x v="17"/>
  </r>
  <r>
    <x v="11"/>
    <n v="0"/>
    <n v="0"/>
    <n v="0"/>
    <x v="26"/>
    <x v="18"/>
  </r>
  <r>
    <x v="11"/>
    <n v="0"/>
    <n v="0"/>
    <n v="0"/>
    <x v="61"/>
    <x v="40"/>
  </r>
  <r>
    <x v="11"/>
    <n v="0"/>
    <n v="0"/>
    <n v="0"/>
    <x v="27"/>
    <x v="19"/>
  </r>
  <r>
    <x v="11"/>
    <n v="0"/>
    <n v="0"/>
    <n v="0"/>
    <x v="28"/>
    <x v="20"/>
  </r>
  <r>
    <x v="11"/>
    <n v="1368053"/>
    <n v="1766868.2052"/>
    <n v="1871067.7853999997"/>
    <x v="29"/>
    <x v="21"/>
  </r>
  <r>
    <x v="11"/>
    <n v="83253"/>
    <n v="186000"/>
    <n v="186000"/>
    <x v="30"/>
    <x v="22"/>
  </r>
  <r>
    <x v="11"/>
    <n v="0"/>
    <n v="0"/>
    <n v="0"/>
    <x v="31"/>
    <x v="23"/>
  </r>
  <r>
    <x v="11"/>
    <n v="36748"/>
    <n v="84723"/>
    <n v="89596.200000000012"/>
    <x v="32"/>
    <x v="24"/>
  </r>
  <r>
    <x v="11"/>
    <n v="27000"/>
    <n v="7200"/>
    <n v="7200"/>
    <x v="33"/>
    <x v="25"/>
  </r>
  <r>
    <x v="11"/>
    <n v="9180"/>
    <n v="7800"/>
    <n v="7800"/>
    <x v="34"/>
    <x v="25"/>
  </r>
  <r>
    <x v="11"/>
    <n v="46800"/>
    <n v="50000"/>
    <n v="50000"/>
    <x v="7"/>
    <x v="4"/>
  </r>
  <r>
    <x v="11"/>
    <n v="0"/>
    <n v="0"/>
    <n v="0"/>
    <x v="37"/>
    <x v="4"/>
  </r>
  <r>
    <x v="11"/>
    <n v="3500"/>
    <n v="0"/>
    <n v="0"/>
    <x v="38"/>
    <x v="4"/>
  </r>
  <r>
    <x v="11"/>
    <n v="0"/>
    <n v="0"/>
    <n v="0"/>
    <x v="39"/>
    <x v="4"/>
  </r>
  <r>
    <x v="11"/>
    <n v="0"/>
    <n v="0"/>
    <n v="0"/>
    <x v="62"/>
    <x v="4"/>
  </r>
  <r>
    <x v="11"/>
    <n v="4500"/>
    <n v="4500"/>
    <n v="4500"/>
    <x v="40"/>
    <x v="27"/>
  </r>
  <r>
    <x v="11"/>
    <n v="5000"/>
    <n v="0"/>
    <n v="0"/>
    <x v="41"/>
    <x v="28"/>
  </r>
  <r>
    <x v="11"/>
    <n v="0"/>
    <n v="20000"/>
    <n v="20000"/>
    <x v="87"/>
    <x v="52"/>
  </r>
  <r>
    <x v="11"/>
    <n v="0"/>
    <n v="1000"/>
    <n v="1000"/>
    <x v="10"/>
    <x v="6"/>
  </r>
  <r>
    <x v="11"/>
    <n v="44128"/>
    <n v="39700"/>
    <n v="39700"/>
    <x v="42"/>
    <x v="29"/>
  </r>
  <r>
    <x v="11"/>
    <n v="0"/>
    <n v="0"/>
    <n v="0"/>
    <x v="43"/>
    <x v="29"/>
  </r>
  <r>
    <x v="11"/>
    <n v="0"/>
    <n v="0"/>
    <n v="0"/>
    <x v="44"/>
    <x v="29"/>
  </r>
  <r>
    <x v="11"/>
    <n v="1500"/>
    <n v="3000"/>
    <n v="3000"/>
    <x v="46"/>
    <x v="30"/>
  </r>
  <r>
    <x v="11"/>
    <n v="2400"/>
    <n v="600"/>
    <n v="600"/>
    <x v="47"/>
    <x v="30"/>
  </r>
  <r>
    <x v="11"/>
    <n v="100"/>
    <n v="150"/>
    <n v="150"/>
    <x v="65"/>
    <x v="30"/>
  </r>
  <r>
    <x v="11"/>
    <n v="100"/>
    <n v="100"/>
    <n v="100"/>
    <x v="48"/>
    <x v="30"/>
  </r>
  <r>
    <x v="11"/>
    <n v="5900"/>
    <n v="0"/>
    <n v="0"/>
    <x v="11"/>
    <x v="7"/>
  </r>
  <r>
    <x v="11"/>
    <n v="5800"/>
    <n v="7200"/>
    <n v="7200"/>
    <x v="12"/>
    <x v="7"/>
  </r>
  <r>
    <x v="11"/>
    <n v="500"/>
    <n v="500"/>
    <n v="500"/>
    <x v="50"/>
    <x v="31"/>
  </r>
  <r>
    <x v="11"/>
    <n v="0"/>
    <n v="0"/>
    <n v="0"/>
    <x v="98"/>
    <x v="59"/>
  </r>
  <r>
    <x v="11"/>
    <n v="5000"/>
    <n v="5000"/>
    <n v="5000"/>
    <x v="14"/>
    <x v="9"/>
  </r>
  <r>
    <x v="11"/>
    <n v="5000"/>
    <n v="5000"/>
    <n v="5000"/>
    <x v="52"/>
    <x v="33"/>
  </r>
  <r>
    <x v="11"/>
    <n v="64314"/>
    <n v="65490"/>
    <n v="65490"/>
    <x v="15"/>
    <x v="10"/>
  </r>
  <r>
    <x v="11"/>
    <n v="0"/>
    <n v="0"/>
    <n v="0"/>
    <x v="17"/>
    <x v="10"/>
  </r>
  <r>
    <x v="11"/>
    <n v="0"/>
    <n v="0"/>
    <n v="0"/>
    <x v="53"/>
    <x v="10"/>
  </r>
  <r>
    <x v="11"/>
    <n v="10000"/>
    <n v="5000"/>
    <n v="5000"/>
    <x v="66"/>
    <x v="41"/>
  </r>
  <r>
    <x v="11"/>
    <n v="500"/>
    <n v="500"/>
    <n v="500"/>
    <x v="55"/>
    <x v="35"/>
  </r>
  <r>
    <x v="11"/>
    <n v="13635"/>
    <n v="22000"/>
    <n v="22000"/>
    <x v="56"/>
    <x v="36"/>
  </r>
  <r>
    <x v="11"/>
    <n v="0"/>
    <n v="0"/>
    <n v="0"/>
    <x v="57"/>
    <x v="36"/>
  </r>
  <r>
    <x v="11"/>
    <n v="3300"/>
    <n v="1000"/>
    <n v="1000"/>
    <x v="58"/>
    <x v="37"/>
  </r>
  <r>
    <x v="11"/>
    <n v="325000"/>
    <n v="432000"/>
    <n v="372000"/>
    <x v="18"/>
    <x v="11"/>
  </r>
  <r>
    <x v="11"/>
    <n v="390180"/>
    <n v="320000"/>
    <n v="320000"/>
    <x v="19"/>
    <x v="12"/>
  </r>
  <r>
    <x v="11"/>
    <n v="8000"/>
    <n v="5000"/>
    <n v="5000"/>
    <x v="59"/>
    <x v="38"/>
  </r>
  <r>
    <x v="11"/>
    <n v="0"/>
    <n v="60000"/>
    <n v="50000"/>
    <x v="20"/>
    <x v="13"/>
  </r>
  <r>
    <x v="11"/>
    <n v="0"/>
    <n v="0"/>
    <n v="0"/>
    <x v="23"/>
    <x v="16"/>
  </r>
  <r>
    <x v="12"/>
    <n v="4894209"/>
    <n v="5039908"/>
    <n v="5119818"/>
    <x v="25"/>
    <x v="17"/>
  </r>
  <r>
    <x v="12"/>
    <n v="2440"/>
    <n v="6200"/>
    <n v="7700"/>
    <x v="26"/>
    <x v="18"/>
  </r>
  <r>
    <x v="12"/>
    <n v="0"/>
    <n v="0"/>
    <n v="0"/>
    <x v="61"/>
    <x v="40"/>
  </r>
  <r>
    <x v="12"/>
    <n v="0"/>
    <n v="0"/>
    <n v="0"/>
    <x v="27"/>
    <x v="19"/>
  </r>
  <r>
    <x v="12"/>
    <n v="0"/>
    <n v="0"/>
    <n v="0"/>
    <x v="28"/>
    <x v="20"/>
  </r>
  <r>
    <x v="12"/>
    <n v="2876964"/>
    <n v="3423895.2570666661"/>
    <n v="3602328.2922"/>
    <x v="29"/>
    <x v="21"/>
  </r>
  <r>
    <x v="12"/>
    <n v="20000"/>
    <n v="0"/>
    <n v="0"/>
    <x v="71"/>
    <x v="46"/>
  </r>
  <r>
    <x v="12"/>
    <n v="0"/>
    <n v="25000"/>
    <n v="0"/>
    <x v="30"/>
    <x v="22"/>
  </r>
  <r>
    <x v="12"/>
    <n v="0"/>
    <n v="0"/>
    <n v="0"/>
    <x v="90"/>
    <x v="55"/>
  </r>
  <r>
    <x v="12"/>
    <n v="0"/>
    <n v="0"/>
    <n v="0"/>
    <x v="31"/>
    <x v="23"/>
  </r>
  <r>
    <x v="12"/>
    <n v="0"/>
    <n v="11387.5"/>
    <n v="0"/>
    <x v="32"/>
    <x v="24"/>
  </r>
  <r>
    <x v="12"/>
    <n v="13200"/>
    <n v="7200"/>
    <n v="7200"/>
    <x v="33"/>
    <x v="25"/>
  </r>
  <r>
    <x v="12"/>
    <n v="350000"/>
    <n v="400000"/>
    <n v="400000"/>
    <x v="82"/>
    <x v="25"/>
  </r>
  <r>
    <x v="12"/>
    <n v="250000"/>
    <n v="250000"/>
    <n v="250000"/>
    <x v="92"/>
    <x v="25"/>
  </r>
  <r>
    <x v="12"/>
    <n v="20500"/>
    <n v="22800"/>
    <n v="22800"/>
    <x v="34"/>
    <x v="25"/>
  </r>
  <r>
    <x v="12"/>
    <n v="65000"/>
    <n v="1000"/>
    <n v="1000"/>
    <x v="7"/>
    <x v="4"/>
  </r>
  <r>
    <x v="12"/>
    <n v="0"/>
    <n v="3700"/>
    <n v="2100"/>
    <x v="36"/>
    <x v="4"/>
  </r>
  <r>
    <x v="12"/>
    <n v="0"/>
    <n v="1700"/>
    <n v="0"/>
    <x v="38"/>
    <x v="4"/>
  </r>
  <r>
    <x v="12"/>
    <n v="4180"/>
    <n v="67000"/>
    <n v="70000"/>
    <x v="39"/>
    <x v="4"/>
  </r>
  <r>
    <x v="12"/>
    <n v="28900"/>
    <n v="38500"/>
    <n v="37500"/>
    <x v="42"/>
    <x v="29"/>
  </r>
  <r>
    <x v="12"/>
    <n v="0"/>
    <n v="0"/>
    <n v="0"/>
    <x v="43"/>
    <x v="29"/>
  </r>
  <r>
    <x v="12"/>
    <n v="0"/>
    <n v="0"/>
    <n v="0"/>
    <x v="44"/>
    <x v="29"/>
  </r>
  <r>
    <x v="12"/>
    <n v="0"/>
    <n v="3200"/>
    <n v="3200"/>
    <x v="45"/>
    <x v="30"/>
  </r>
  <r>
    <x v="12"/>
    <n v="2000"/>
    <n v="1120"/>
    <n v="1120"/>
    <x v="46"/>
    <x v="30"/>
  </r>
  <r>
    <x v="12"/>
    <n v="0"/>
    <n v="0"/>
    <n v="0"/>
    <x v="47"/>
    <x v="30"/>
  </r>
  <r>
    <x v="12"/>
    <n v="16900"/>
    <n v="0"/>
    <n v="0"/>
    <x v="11"/>
    <x v="7"/>
  </r>
  <r>
    <x v="12"/>
    <n v="0"/>
    <n v="20000"/>
    <n v="20000"/>
    <x v="12"/>
    <x v="7"/>
  </r>
  <r>
    <x v="12"/>
    <n v="5000"/>
    <n v="7000"/>
    <n v="7000"/>
    <x v="50"/>
    <x v="31"/>
  </r>
  <r>
    <x v="12"/>
    <n v="1425000"/>
    <n v="1300000"/>
    <n v="1300000"/>
    <x v="98"/>
    <x v="59"/>
  </r>
  <r>
    <x v="12"/>
    <n v="0"/>
    <n v="0"/>
    <n v="0"/>
    <x v="51"/>
    <x v="32"/>
  </r>
  <r>
    <x v="12"/>
    <n v="1100"/>
    <n v="16000"/>
    <n v="5200"/>
    <x v="14"/>
    <x v="9"/>
  </r>
  <r>
    <x v="12"/>
    <n v="120000"/>
    <n v="150000"/>
    <n v="165000"/>
    <x v="52"/>
    <x v="33"/>
  </r>
  <r>
    <x v="12"/>
    <n v="17500"/>
    <n v="18550"/>
    <n v="18480"/>
    <x v="15"/>
    <x v="10"/>
  </r>
  <r>
    <x v="12"/>
    <n v="0"/>
    <n v="0"/>
    <n v="0"/>
    <x v="16"/>
    <x v="10"/>
  </r>
  <r>
    <x v="12"/>
    <n v="0"/>
    <n v="0"/>
    <n v="0"/>
    <x v="17"/>
    <x v="10"/>
  </r>
  <r>
    <x v="12"/>
    <n v="0"/>
    <n v="9100"/>
    <n v="9100"/>
    <x v="54"/>
    <x v="34"/>
  </r>
  <r>
    <x v="12"/>
    <n v="8000"/>
    <n v="14250"/>
    <n v="14250"/>
    <x v="55"/>
    <x v="35"/>
  </r>
  <r>
    <x v="12"/>
    <n v="118000"/>
    <n v="132800"/>
    <n v="132800"/>
    <x v="56"/>
    <x v="36"/>
  </r>
  <r>
    <x v="12"/>
    <n v="0"/>
    <n v="0"/>
    <n v="0"/>
    <x v="57"/>
    <x v="36"/>
  </r>
  <r>
    <x v="12"/>
    <n v="40800"/>
    <n v="42200"/>
    <n v="41600"/>
    <x v="58"/>
    <x v="37"/>
  </r>
  <r>
    <x v="12"/>
    <n v="1260500"/>
    <n v="1580600"/>
    <n v="1586600"/>
    <x v="18"/>
    <x v="11"/>
  </r>
  <r>
    <x v="12"/>
    <n v="265000"/>
    <n v="276000"/>
    <n v="277000"/>
    <x v="19"/>
    <x v="12"/>
  </r>
  <r>
    <x v="12"/>
    <n v="15000"/>
    <n v="16400"/>
    <n v="16400"/>
    <x v="59"/>
    <x v="38"/>
  </r>
  <r>
    <x v="12"/>
    <n v="45000"/>
    <n v="45000"/>
    <n v="45000"/>
    <x v="20"/>
    <x v="13"/>
  </r>
</pivotCacheRecords>
</file>

<file path=xl/pivotCache/pivotCacheRecords2.xml><?xml version="1.0" encoding="utf-8"?>
<pivotCacheRecords xmlns="http://schemas.openxmlformats.org/spreadsheetml/2006/main" xmlns:r="http://schemas.openxmlformats.org/officeDocument/2006/relationships" count="601">
  <r>
    <x v="0"/>
    <n v="0"/>
    <n v="0"/>
    <n v="0"/>
    <x v="0"/>
    <x v="0"/>
  </r>
  <r>
    <x v="0"/>
    <n v="0"/>
    <n v="0"/>
    <n v="0"/>
    <x v="1"/>
    <x v="1"/>
  </r>
  <r>
    <x v="0"/>
    <n v="0"/>
    <n v="0"/>
    <n v="0"/>
    <x v="2"/>
    <x v="2"/>
  </r>
  <r>
    <x v="0"/>
    <n v="0"/>
    <n v="0"/>
    <n v="0"/>
    <x v="3"/>
    <x v="3"/>
  </r>
  <r>
    <x v="0"/>
    <n v="673000"/>
    <n v="673000"/>
    <n v="673000"/>
    <x v="4"/>
    <x v="4"/>
  </r>
  <r>
    <x v="0"/>
    <n v="0"/>
    <n v="0"/>
    <n v="0"/>
    <x v="5"/>
    <x v="5"/>
  </r>
  <r>
    <x v="0"/>
    <n v="-20806900"/>
    <n v="-18745000"/>
    <n v="-19548000"/>
    <x v="6"/>
    <x v="6"/>
  </r>
  <r>
    <x v="0"/>
    <n v="525000"/>
    <n v="0"/>
    <n v="0"/>
    <x v="7"/>
    <x v="7"/>
  </r>
  <r>
    <x v="0"/>
    <n v="0"/>
    <n v="0"/>
    <n v="0"/>
    <x v="8"/>
    <x v="8"/>
  </r>
  <r>
    <x v="0"/>
    <n v="20000000"/>
    <n v="0"/>
    <n v="0"/>
    <x v="9"/>
    <x v="9"/>
  </r>
  <r>
    <x v="0"/>
    <n v="0"/>
    <n v="0"/>
    <n v="0"/>
    <x v="10"/>
    <x v="10"/>
  </r>
  <r>
    <x v="0"/>
    <n v="532600"/>
    <n v="565000"/>
    <n v="600000"/>
    <x v="11"/>
    <x v="11"/>
  </r>
  <r>
    <x v="0"/>
    <n v="0"/>
    <n v="0"/>
    <n v="0"/>
    <x v="12"/>
    <x v="12"/>
  </r>
  <r>
    <x v="0"/>
    <n v="9566600"/>
    <n v="11344000"/>
    <n v="9800000"/>
    <x v="13"/>
    <x v="13"/>
  </r>
  <r>
    <x v="0"/>
    <n v="2225000"/>
    <n v="0"/>
    <n v="0"/>
    <x v="14"/>
    <x v="14"/>
  </r>
  <r>
    <x v="0"/>
    <n v="4980970"/>
    <n v="5065900"/>
    <n v="5184800"/>
    <x v="15"/>
    <x v="15"/>
  </r>
  <r>
    <x v="0"/>
    <n v="0"/>
    <n v="0"/>
    <n v="0"/>
    <x v="16"/>
    <x v="16"/>
  </r>
  <r>
    <x v="0"/>
    <n v="0"/>
    <n v="0"/>
    <n v="0"/>
    <x v="17"/>
    <x v="17"/>
  </r>
  <r>
    <x v="0"/>
    <n v="1589100"/>
    <n v="1550000"/>
    <n v="1550000"/>
    <x v="18"/>
    <x v="18"/>
  </r>
  <r>
    <x v="0"/>
    <n v="775000"/>
    <n v="0"/>
    <n v="0"/>
    <x v="19"/>
    <x v="19"/>
  </r>
  <r>
    <x v="0"/>
    <n v="612000"/>
    <n v="624200"/>
    <n v="636700"/>
    <x v="20"/>
    <x v="20"/>
  </r>
  <r>
    <x v="0"/>
    <n v="0"/>
    <n v="165000"/>
    <n v="170000"/>
    <x v="21"/>
    <x v="21"/>
  </r>
  <r>
    <x v="0"/>
    <n v="0"/>
    <n v="0"/>
    <n v="0"/>
    <x v="22"/>
    <x v="22"/>
  </r>
  <r>
    <x v="0"/>
    <n v="0"/>
    <n v="0"/>
    <n v="0"/>
    <x v="23"/>
    <x v="23"/>
  </r>
  <r>
    <x v="0"/>
    <n v="421275"/>
    <n v="0"/>
    <n v="0"/>
    <x v="24"/>
    <x v="24"/>
  </r>
  <r>
    <x v="1"/>
    <n v="5360636"/>
    <n v="6095915"/>
    <n v="6236462"/>
    <x v="25"/>
    <x v="25"/>
  </r>
  <r>
    <x v="1"/>
    <n v="6000"/>
    <n v="6000"/>
    <n v="6000"/>
    <x v="26"/>
    <x v="26"/>
  </r>
  <r>
    <x v="1"/>
    <n v="0"/>
    <n v="0"/>
    <n v="0"/>
    <x v="27"/>
    <x v="27"/>
  </r>
  <r>
    <x v="1"/>
    <n v="0"/>
    <n v="0"/>
    <n v="0"/>
    <x v="28"/>
    <x v="28"/>
  </r>
  <r>
    <x v="1"/>
    <n v="3152447"/>
    <n v="4140622.3020000001"/>
    <n v="4386420.7397999996"/>
    <x v="29"/>
    <x v="29"/>
  </r>
  <r>
    <x v="1"/>
    <n v="100000"/>
    <n v="100000"/>
    <n v="100000"/>
    <x v="30"/>
    <x v="30"/>
  </r>
  <r>
    <x v="1"/>
    <n v="0"/>
    <n v="0"/>
    <n v="0"/>
    <x v="31"/>
    <x v="31"/>
  </r>
  <r>
    <x v="1"/>
    <n v="44140"/>
    <n v="45550"/>
    <n v="48170"/>
    <x v="32"/>
    <x v="32"/>
  </r>
  <r>
    <x v="1"/>
    <n v="57855"/>
    <n v="8955"/>
    <n v="8955"/>
    <x v="33"/>
    <x v="33"/>
  </r>
  <r>
    <x v="1"/>
    <n v="8315"/>
    <n v="14135.56"/>
    <n v="14135.56"/>
    <x v="34"/>
    <x v="34"/>
  </r>
  <r>
    <x v="1"/>
    <n v="77500"/>
    <n v="40000"/>
    <n v="43000"/>
    <x v="7"/>
    <x v="7"/>
  </r>
  <r>
    <x v="1"/>
    <n v="0"/>
    <n v="0"/>
    <n v="0"/>
    <x v="35"/>
    <x v="35"/>
  </r>
  <r>
    <x v="1"/>
    <n v="0"/>
    <n v="1200"/>
    <n v="1200"/>
    <x v="36"/>
    <x v="36"/>
  </r>
  <r>
    <x v="1"/>
    <n v="0"/>
    <n v="0"/>
    <n v="0"/>
    <x v="37"/>
    <x v="37"/>
  </r>
  <r>
    <x v="1"/>
    <n v="0"/>
    <n v="0"/>
    <n v="0"/>
    <x v="8"/>
    <x v="8"/>
  </r>
  <r>
    <x v="1"/>
    <n v="1500"/>
    <n v="1300"/>
    <n v="1300"/>
    <x v="38"/>
    <x v="38"/>
  </r>
  <r>
    <x v="1"/>
    <n v="3132"/>
    <n v="4500"/>
    <n v="4500"/>
    <x v="39"/>
    <x v="39"/>
  </r>
  <r>
    <x v="1"/>
    <n v="1182"/>
    <n v="1182"/>
    <n v="1182"/>
    <x v="40"/>
    <x v="40"/>
  </r>
  <r>
    <x v="1"/>
    <n v="0"/>
    <n v="0"/>
    <n v="0"/>
    <x v="9"/>
    <x v="9"/>
  </r>
  <r>
    <x v="1"/>
    <n v="0"/>
    <n v="0"/>
    <n v="0"/>
    <x v="41"/>
    <x v="41"/>
  </r>
  <r>
    <x v="1"/>
    <n v="1228600"/>
    <n v="1575900"/>
    <n v="1631665"/>
    <x v="42"/>
    <x v="42"/>
  </r>
  <r>
    <x v="1"/>
    <n v="0"/>
    <n v="15000"/>
    <n v="15000"/>
    <x v="43"/>
    <x v="43"/>
  </r>
  <r>
    <x v="1"/>
    <n v="0"/>
    <n v="7500"/>
    <n v="7500"/>
    <x v="44"/>
    <x v="44"/>
  </r>
  <r>
    <x v="1"/>
    <n v="35222"/>
    <n v="19722"/>
    <n v="19722"/>
    <x v="45"/>
    <x v="45"/>
  </r>
  <r>
    <x v="1"/>
    <n v="10661"/>
    <n v="10661"/>
    <n v="10661"/>
    <x v="46"/>
    <x v="46"/>
  </r>
  <r>
    <x v="1"/>
    <n v="2132"/>
    <n v="0"/>
    <n v="0"/>
    <x v="47"/>
    <x v="47"/>
  </r>
  <r>
    <x v="1"/>
    <n v="0"/>
    <n v="2032"/>
    <n v="2032"/>
    <x v="48"/>
    <x v="48"/>
  </r>
  <r>
    <x v="1"/>
    <n v="0"/>
    <n v="2000"/>
    <n v="2000"/>
    <x v="49"/>
    <x v="49"/>
  </r>
  <r>
    <x v="1"/>
    <n v="0"/>
    <n v="0"/>
    <n v="0"/>
    <x v="12"/>
    <x v="12"/>
  </r>
  <r>
    <x v="1"/>
    <n v="39940"/>
    <n v="23940"/>
    <n v="23940"/>
    <x v="50"/>
    <x v="50"/>
  </r>
  <r>
    <x v="1"/>
    <n v="0"/>
    <n v="0"/>
    <n v="0"/>
    <x v="51"/>
    <x v="51"/>
  </r>
  <r>
    <x v="1"/>
    <n v="0"/>
    <n v="0"/>
    <n v="0"/>
    <x v="14"/>
    <x v="14"/>
  </r>
  <r>
    <x v="1"/>
    <n v="0"/>
    <n v="0"/>
    <n v="0"/>
    <x v="52"/>
    <x v="52"/>
  </r>
  <r>
    <x v="1"/>
    <n v="14200"/>
    <n v="14500"/>
    <n v="14500"/>
    <x v="15"/>
    <x v="15"/>
  </r>
  <r>
    <x v="1"/>
    <n v="0"/>
    <n v="0"/>
    <n v="0"/>
    <x v="16"/>
    <x v="16"/>
  </r>
  <r>
    <x v="1"/>
    <n v="0"/>
    <n v="0"/>
    <n v="0"/>
    <x v="17"/>
    <x v="17"/>
  </r>
  <r>
    <x v="1"/>
    <n v="0"/>
    <n v="0"/>
    <n v="0"/>
    <x v="53"/>
    <x v="53"/>
  </r>
  <r>
    <x v="1"/>
    <n v="5000"/>
    <n v="0"/>
    <n v="0"/>
    <x v="54"/>
    <x v="54"/>
  </r>
  <r>
    <x v="1"/>
    <n v="1500"/>
    <n v="2000"/>
    <n v="2000"/>
    <x v="55"/>
    <x v="55"/>
  </r>
  <r>
    <x v="1"/>
    <n v="18200"/>
    <n v="23900"/>
    <n v="23900"/>
    <x v="56"/>
    <x v="56"/>
  </r>
  <r>
    <x v="1"/>
    <n v="5000"/>
    <n v="0"/>
    <n v="0"/>
    <x v="57"/>
    <x v="57"/>
  </r>
  <r>
    <x v="1"/>
    <n v="194985"/>
    <n v="20485"/>
    <n v="20985"/>
    <x v="58"/>
    <x v="58"/>
  </r>
  <r>
    <x v="1"/>
    <n v="2580000"/>
    <n v="2580000"/>
    <n v="2580000"/>
    <x v="18"/>
    <x v="18"/>
  </r>
  <r>
    <x v="1"/>
    <n v="1500"/>
    <n v="0"/>
    <n v="0"/>
    <x v="19"/>
    <x v="19"/>
  </r>
  <r>
    <x v="1"/>
    <n v="69000"/>
    <n v="50000"/>
    <n v="50000"/>
    <x v="59"/>
    <x v="59"/>
  </r>
  <r>
    <x v="1"/>
    <n v="-164475"/>
    <n v="0"/>
    <n v="0"/>
    <x v="60"/>
    <x v="60"/>
  </r>
  <r>
    <x v="1"/>
    <n v="0"/>
    <n v="500"/>
    <n v="500"/>
    <x v="24"/>
    <x v="24"/>
  </r>
  <r>
    <x v="2"/>
    <n v="5687023"/>
    <n v="6058446.2400000002"/>
    <n v="6242648.0200000005"/>
    <x v="25"/>
    <x v="25"/>
  </r>
  <r>
    <x v="2"/>
    <n v="21000"/>
    <n v="25500"/>
    <n v="23500"/>
    <x v="26"/>
    <x v="26"/>
  </r>
  <r>
    <x v="2"/>
    <n v="0"/>
    <n v="0"/>
    <n v="0"/>
    <x v="61"/>
    <x v="61"/>
  </r>
  <r>
    <x v="2"/>
    <n v="0"/>
    <n v="0"/>
    <n v="0"/>
    <x v="27"/>
    <x v="27"/>
  </r>
  <r>
    <x v="2"/>
    <n v="0"/>
    <n v="0"/>
    <n v="0"/>
    <x v="28"/>
    <x v="28"/>
  </r>
  <r>
    <x v="2"/>
    <n v="3350120"/>
    <n v="4124012.907712"/>
    <n v="4398969.3932579998"/>
    <x v="29"/>
    <x v="29"/>
  </r>
  <r>
    <x v="2"/>
    <n v="43200"/>
    <n v="43700"/>
    <n v="43700"/>
    <x v="33"/>
    <x v="33"/>
  </r>
  <r>
    <x v="2"/>
    <n v="36200"/>
    <n v="36200"/>
    <n v="36200"/>
    <x v="34"/>
    <x v="34"/>
  </r>
  <r>
    <x v="2"/>
    <n v="175800"/>
    <n v="175800"/>
    <n v="175800"/>
    <x v="7"/>
    <x v="7"/>
  </r>
  <r>
    <x v="2"/>
    <n v="0"/>
    <n v="0"/>
    <n v="0"/>
    <x v="35"/>
    <x v="35"/>
  </r>
  <r>
    <x v="2"/>
    <n v="0"/>
    <n v="0"/>
    <n v="0"/>
    <x v="37"/>
    <x v="37"/>
  </r>
  <r>
    <x v="2"/>
    <n v="0"/>
    <n v="0"/>
    <n v="0"/>
    <x v="8"/>
    <x v="8"/>
  </r>
  <r>
    <x v="2"/>
    <n v="0"/>
    <n v="0"/>
    <n v="0"/>
    <x v="38"/>
    <x v="38"/>
  </r>
  <r>
    <x v="2"/>
    <n v="0"/>
    <n v="0"/>
    <n v="0"/>
    <x v="39"/>
    <x v="39"/>
  </r>
  <r>
    <x v="2"/>
    <n v="0"/>
    <n v="0"/>
    <n v="0"/>
    <x v="62"/>
    <x v="62"/>
  </r>
  <r>
    <x v="2"/>
    <n v="0"/>
    <n v="0"/>
    <n v="0"/>
    <x v="63"/>
    <x v="63"/>
  </r>
  <r>
    <x v="2"/>
    <n v="0"/>
    <n v="0"/>
    <n v="0"/>
    <x v="64"/>
    <x v="64"/>
  </r>
  <r>
    <x v="2"/>
    <n v="2100"/>
    <n v="1800"/>
    <n v="1800"/>
    <x v="40"/>
    <x v="40"/>
  </r>
  <r>
    <x v="2"/>
    <n v="9000"/>
    <n v="7500"/>
    <n v="7500"/>
    <x v="41"/>
    <x v="41"/>
  </r>
  <r>
    <x v="2"/>
    <n v="0"/>
    <n v="0"/>
    <n v="0"/>
    <x v="10"/>
    <x v="10"/>
  </r>
  <r>
    <x v="2"/>
    <n v="308000"/>
    <n v="463000"/>
    <n v="463000"/>
    <x v="42"/>
    <x v="42"/>
  </r>
  <r>
    <x v="2"/>
    <n v="0"/>
    <n v="0"/>
    <n v="0"/>
    <x v="43"/>
    <x v="43"/>
  </r>
  <r>
    <x v="2"/>
    <n v="0"/>
    <n v="0"/>
    <n v="0"/>
    <x v="44"/>
    <x v="44"/>
  </r>
  <r>
    <x v="2"/>
    <n v="89500"/>
    <n v="84000"/>
    <n v="84000"/>
    <x v="45"/>
    <x v="45"/>
  </r>
  <r>
    <x v="2"/>
    <n v="0"/>
    <n v="0"/>
    <n v="0"/>
    <x v="46"/>
    <x v="46"/>
  </r>
  <r>
    <x v="2"/>
    <n v="0"/>
    <n v="0"/>
    <n v="0"/>
    <x v="47"/>
    <x v="47"/>
  </r>
  <r>
    <x v="2"/>
    <n v="0"/>
    <n v="0"/>
    <n v="0"/>
    <x v="65"/>
    <x v="65"/>
  </r>
  <r>
    <x v="2"/>
    <n v="0"/>
    <n v="0"/>
    <n v="0"/>
    <x v="48"/>
    <x v="48"/>
  </r>
  <r>
    <x v="2"/>
    <n v="283400"/>
    <n v="302000"/>
    <n v="320000"/>
    <x v="11"/>
    <x v="11"/>
  </r>
  <r>
    <x v="2"/>
    <n v="0"/>
    <n v="25000"/>
    <n v="25000"/>
    <x v="12"/>
    <x v="12"/>
  </r>
  <r>
    <x v="2"/>
    <n v="5000"/>
    <n v="5000"/>
    <n v="5000"/>
    <x v="50"/>
    <x v="50"/>
  </r>
  <r>
    <x v="2"/>
    <n v="0"/>
    <n v="14000"/>
    <n v="0"/>
    <x v="14"/>
    <x v="14"/>
  </r>
  <r>
    <x v="2"/>
    <n v="2264600"/>
    <n v="2264600"/>
    <n v="2264600"/>
    <x v="52"/>
    <x v="52"/>
  </r>
  <r>
    <x v="2"/>
    <n v="277400"/>
    <n v="364060"/>
    <n v="364060"/>
    <x v="15"/>
    <x v="15"/>
  </r>
  <r>
    <x v="2"/>
    <n v="0"/>
    <n v="0"/>
    <n v="0"/>
    <x v="16"/>
    <x v="16"/>
  </r>
  <r>
    <x v="2"/>
    <n v="0"/>
    <n v="0"/>
    <n v="0"/>
    <x v="17"/>
    <x v="17"/>
  </r>
  <r>
    <x v="2"/>
    <n v="0"/>
    <n v="0"/>
    <n v="0"/>
    <x v="53"/>
    <x v="53"/>
  </r>
  <r>
    <x v="2"/>
    <n v="170000"/>
    <n v="170000"/>
    <n v="170000"/>
    <x v="66"/>
    <x v="66"/>
  </r>
  <r>
    <x v="2"/>
    <n v="230000"/>
    <n v="230000"/>
    <n v="230000"/>
    <x v="54"/>
    <x v="54"/>
  </r>
  <r>
    <x v="2"/>
    <n v="19300"/>
    <n v="16300"/>
    <n v="16300"/>
    <x v="55"/>
    <x v="55"/>
  </r>
  <r>
    <x v="2"/>
    <n v="18800"/>
    <n v="18800"/>
    <n v="18800"/>
    <x v="56"/>
    <x v="56"/>
  </r>
  <r>
    <x v="2"/>
    <n v="0"/>
    <n v="0"/>
    <n v="0"/>
    <x v="57"/>
    <x v="57"/>
  </r>
  <r>
    <x v="2"/>
    <n v="23500"/>
    <n v="26000"/>
    <n v="26000"/>
    <x v="58"/>
    <x v="58"/>
  </r>
  <r>
    <x v="2"/>
    <n v="2439200"/>
    <n v="2691200"/>
    <n v="2691200"/>
    <x v="18"/>
    <x v="18"/>
  </r>
  <r>
    <x v="2"/>
    <n v="599400"/>
    <n v="614900"/>
    <n v="614900"/>
    <x v="19"/>
    <x v="19"/>
  </r>
  <r>
    <x v="2"/>
    <n v="0"/>
    <n v="0"/>
    <n v="0"/>
    <x v="67"/>
    <x v="67"/>
  </r>
  <r>
    <x v="2"/>
    <n v="403900"/>
    <n v="405900"/>
    <n v="405900"/>
    <x v="59"/>
    <x v="59"/>
  </r>
  <r>
    <x v="2"/>
    <n v="0"/>
    <n v="40000"/>
    <n v="0"/>
    <x v="68"/>
    <x v="68"/>
  </r>
  <r>
    <x v="3"/>
    <n v="4845741"/>
    <n v="5062695.3"/>
    <n v="5245623.5"/>
    <x v="25"/>
    <x v="25"/>
  </r>
  <r>
    <x v="3"/>
    <n v="21000"/>
    <n v="500"/>
    <n v="500"/>
    <x v="26"/>
    <x v="26"/>
  </r>
  <r>
    <x v="3"/>
    <n v="0"/>
    <n v="0"/>
    <n v="0"/>
    <x v="61"/>
    <x v="61"/>
  </r>
  <r>
    <x v="3"/>
    <n v="0"/>
    <n v="0"/>
    <n v="0"/>
    <x v="27"/>
    <x v="27"/>
  </r>
  <r>
    <x v="3"/>
    <n v="0"/>
    <n v="0"/>
    <n v="0"/>
    <x v="28"/>
    <x v="28"/>
  </r>
  <r>
    <x v="3"/>
    <n v="2855753"/>
    <n v="3436783.836306667"/>
    <n v="3687383.0581500004"/>
    <x v="29"/>
    <x v="29"/>
  </r>
  <r>
    <x v="3"/>
    <n v="0"/>
    <n v="0"/>
    <n v="0"/>
    <x v="30"/>
    <x v="30"/>
  </r>
  <r>
    <x v="3"/>
    <n v="0"/>
    <n v="0"/>
    <n v="0"/>
    <x v="32"/>
    <x v="32"/>
  </r>
  <r>
    <x v="3"/>
    <n v="7200"/>
    <n v="7200"/>
    <n v="7200"/>
    <x v="33"/>
    <x v="33"/>
  </r>
  <r>
    <x v="3"/>
    <n v="8600"/>
    <n v="7400"/>
    <n v="7500"/>
    <x v="34"/>
    <x v="34"/>
  </r>
  <r>
    <x v="3"/>
    <n v="20100"/>
    <n v="1100"/>
    <n v="1100"/>
    <x v="7"/>
    <x v="7"/>
  </r>
  <r>
    <x v="3"/>
    <n v="0"/>
    <n v="10000"/>
    <n v="10000"/>
    <x v="36"/>
    <x v="36"/>
  </r>
  <r>
    <x v="3"/>
    <n v="0"/>
    <n v="0"/>
    <n v="0"/>
    <x v="37"/>
    <x v="37"/>
  </r>
  <r>
    <x v="3"/>
    <n v="0"/>
    <n v="0"/>
    <n v="0"/>
    <x v="38"/>
    <x v="38"/>
  </r>
  <r>
    <x v="3"/>
    <n v="23400"/>
    <n v="32700"/>
    <n v="33500"/>
    <x v="39"/>
    <x v="39"/>
  </r>
  <r>
    <x v="3"/>
    <n v="0"/>
    <n v="0"/>
    <n v="0"/>
    <x v="62"/>
    <x v="62"/>
  </r>
  <r>
    <x v="3"/>
    <n v="25200"/>
    <n v="35900"/>
    <n v="36900"/>
    <x v="42"/>
    <x v="42"/>
  </r>
  <r>
    <x v="3"/>
    <n v="0"/>
    <n v="0"/>
    <n v="0"/>
    <x v="43"/>
    <x v="43"/>
  </r>
  <r>
    <x v="3"/>
    <n v="0"/>
    <n v="0"/>
    <n v="0"/>
    <x v="44"/>
    <x v="44"/>
  </r>
  <r>
    <x v="3"/>
    <n v="5350"/>
    <n v="1600"/>
    <n v="1600"/>
    <x v="45"/>
    <x v="45"/>
  </r>
  <r>
    <x v="3"/>
    <n v="1850"/>
    <n v="1900"/>
    <n v="1900"/>
    <x v="46"/>
    <x v="46"/>
  </r>
  <r>
    <x v="3"/>
    <n v="0"/>
    <n v="3000"/>
    <n v="3000"/>
    <x v="47"/>
    <x v="47"/>
  </r>
  <r>
    <x v="3"/>
    <n v="0"/>
    <n v="0"/>
    <n v="0"/>
    <x v="65"/>
    <x v="65"/>
  </r>
  <r>
    <x v="3"/>
    <n v="0"/>
    <n v="0"/>
    <n v="0"/>
    <x v="48"/>
    <x v="48"/>
  </r>
  <r>
    <x v="3"/>
    <n v="6400"/>
    <n v="6000"/>
    <n v="6000"/>
    <x v="11"/>
    <x v="11"/>
  </r>
  <r>
    <x v="3"/>
    <n v="0"/>
    <n v="0"/>
    <n v="0"/>
    <x v="12"/>
    <x v="12"/>
  </r>
  <r>
    <x v="3"/>
    <n v="200"/>
    <n v="500"/>
    <n v="500"/>
    <x v="50"/>
    <x v="50"/>
  </r>
  <r>
    <x v="3"/>
    <n v="0"/>
    <n v="0"/>
    <n v="0"/>
    <x v="51"/>
    <x v="51"/>
  </r>
  <r>
    <x v="3"/>
    <n v="1000"/>
    <n v="0"/>
    <n v="0"/>
    <x v="14"/>
    <x v="14"/>
  </r>
  <r>
    <x v="3"/>
    <n v="10000"/>
    <n v="0"/>
    <n v="10000"/>
    <x v="52"/>
    <x v="52"/>
  </r>
  <r>
    <x v="3"/>
    <n v="51600"/>
    <n v="47400"/>
    <n v="49000"/>
    <x v="15"/>
    <x v="15"/>
  </r>
  <r>
    <x v="3"/>
    <n v="0"/>
    <n v="0"/>
    <n v="0"/>
    <x v="17"/>
    <x v="17"/>
  </r>
  <r>
    <x v="3"/>
    <n v="0"/>
    <n v="0"/>
    <n v="0"/>
    <x v="53"/>
    <x v="53"/>
  </r>
  <r>
    <x v="3"/>
    <n v="1600"/>
    <n v="1600"/>
    <n v="1600"/>
    <x v="55"/>
    <x v="55"/>
  </r>
  <r>
    <x v="3"/>
    <n v="15300"/>
    <n v="19000"/>
    <n v="19000"/>
    <x v="56"/>
    <x v="56"/>
  </r>
  <r>
    <x v="3"/>
    <n v="0"/>
    <n v="0"/>
    <n v="0"/>
    <x v="57"/>
    <x v="57"/>
  </r>
  <r>
    <x v="3"/>
    <n v="3000"/>
    <n v="4200"/>
    <n v="4200"/>
    <x v="58"/>
    <x v="58"/>
  </r>
  <r>
    <x v="3"/>
    <n v="974900"/>
    <n v="968800"/>
    <n v="984400"/>
    <x v="18"/>
    <x v="18"/>
  </r>
  <r>
    <x v="3"/>
    <n v="23250"/>
    <n v="12250"/>
    <n v="22750"/>
    <x v="59"/>
    <x v="59"/>
  </r>
  <r>
    <x v="4"/>
    <n v="14935937"/>
    <n v="16390453.439999996"/>
    <n v="16716963.84"/>
    <x v="25"/>
    <x v="25"/>
  </r>
  <r>
    <x v="4"/>
    <n v="0"/>
    <n v="0"/>
    <n v="0"/>
    <x v="26"/>
    <x v="26"/>
  </r>
  <r>
    <x v="4"/>
    <n v="0"/>
    <n v="0"/>
    <n v="0"/>
    <x v="69"/>
    <x v="69"/>
  </r>
  <r>
    <x v="4"/>
    <n v="0"/>
    <n v="0"/>
    <n v="0"/>
    <x v="70"/>
    <x v="70"/>
  </r>
  <r>
    <x v="4"/>
    <n v="0"/>
    <n v="0"/>
    <n v="0"/>
    <x v="61"/>
    <x v="61"/>
  </r>
  <r>
    <x v="4"/>
    <n v="0"/>
    <n v="0"/>
    <n v="0"/>
    <x v="27"/>
    <x v="27"/>
  </r>
  <r>
    <x v="4"/>
    <n v="0"/>
    <n v="0"/>
    <n v="0"/>
    <x v="28"/>
    <x v="28"/>
  </r>
  <r>
    <x v="4"/>
    <n v="8776876"/>
    <n v="11125839.795071999"/>
    <n v="11750353.883135997"/>
    <x v="29"/>
    <x v="29"/>
  </r>
  <r>
    <x v="4"/>
    <n v="0"/>
    <n v="0"/>
    <n v="0"/>
    <x v="71"/>
    <x v="71"/>
  </r>
  <r>
    <x v="4"/>
    <n v="0"/>
    <n v="0"/>
    <n v="0"/>
    <x v="30"/>
    <x v="30"/>
  </r>
  <r>
    <x v="4"/>
    <n v="0"/>
    <n v="0"/>
    <n v="0"/>
    <x v="31"/>
    <x v="31"/>
  </r>
  <r>
    <x v="4"/>
    <n v="0"/>
    <n v="0"/>
    <n v="0"/>
    <x v="32"/>
    <x v="32"/>
  </r>
  <r>
    <x v="4"/>
    <n v="30300"/>
    <n v="36100"/>
    <n v="36100"/>
    <x v="33"/>
    <x v="33"/>
  </r>
  <r>
    <x v="4"/>
    <n v="0"/>
    <n v="0"/>
    <n v="0"/>
    <x v="72"/>
    <x v="72"/>
  </r>
  <r>
    <x v="4"/>
    <n v="0"/>
    <n v="0"/>
    <n v="0"/>
    <x v="34"/>
    <x v="34"/>
  </r>
  <r>
    <x v="4"/>
    <n v="446600"/>
    <n v="438000"/>
    <n v="448800"/>
    <x v="7"/>
    <x v="7"/>
  </r>
  <r>
    <x v="4"/>
    <n v="0"/>
    <n v="0"/>
    <n v="0"/>
    <x v="35"/>
    <x v="35"/>
  </r>
  <r>
    <x v="4"/>
    <n v="0"/>
    <n v="0"/>
    <n v="0"/>
    <x v="36"/>
    <x v="36"/>
  </r>
  <r>
    <x v="4"/>
    <n v="0"/>
    <n v="0"/>
    <n v="0"/>
    <x v="73"/>
    <x v="73"/>
  </r>
  <r>
    <x v="4"/>
    <n v="0"/>
    <n v="0"/>
    <n v="0"/>
    <x v="74"/>
    <x v="74"/>
  </r>
  <r>
    <x v="4"/>
    <n v="0"/>
    <n v="0"/>
    <n v="0"/>
    <x v="75"/>
    <x v="75"/>
  </r>
  <r>
    <x v="4"/>
    <n v="0"/>
    <n v="0"/>
    <n v="0"/>
    <x v="8"/>
    <x v="8"/>
  </r>
  <r>
    <x v="4"/>
    <n v="0"/>
    <n v="0"/>
    <n v="0"/>
    <x v="38"/>
    <x v="38"/>
  </r>
  <r>
    <x v="4"/>
    <n v="0"/>
    <n v="0"/>
    <n v="0"/>
    <x v="39"/>
    <x v="39"/>
  </r>
  <r>
    <x v="4"/>
    <n v="0"/>
    <n v="0"/>
    <n v="0"/>
    <x v="76"/>
    <x v="76"/>
  </r>
  <r>
    <x v="4"/>
    <n v="0"/>
    <n v="0"/>
    <n v="0"/>
    <x v="62"/>
    <x v="62"/>
  </r>
  <r>
    <x v="4"/>
    <n v="0"/>
    <n v="0"/>
    <n v="0"/>
    <x v="63"/>
    <x v="63"/>
  </r>
  <r>
    <x v="4"/>
    <n v="0"/>
    <n v="0"/>
    <n v="0"/>
    <x v="64"/>
    <x v="64"/>
  </r>
  <r>
    <x v="4"/>
    <n v="0"/>
    <n v="0"/>
    <n v="0"/>
    <x v="77"/>
    <x v="77"/>
  </r>
  <r>
    <x v="4"/>
    <n v="0"/>
    <n v="0"/>
    <n v="0"/>
    <x v="78"/>
    <x v="78"/>
  </r>
  <r>
    <x v="4"/>
    <n v="13000"/>
    <n v="21300"/>
    <n v="21300"/>
    <x v="40"/>
    <x v="40"/>
  </r>
  <r>
    <x v="4"/>
    <n v="100000"/>
    <n v="240000"/>
    <n v="240000"/>
    <x v="41"/>
    <x v="41"/>
  </r>
  <r>
    <x v="4"/>
    <n v="0"/>
    <n v="0"/>
    <n v="0"/>
    <x v="79"/>
    <x v="79"/>
  </r>
  <r>
    <x v="4"/>
    <n v="0"/>
    <n v="0"/>
    <n v="0"/>
    <x v="10"/>
    <x v="10"/>
  </r>
  <r>
    <x v="4"/>
    <n v="175100"/>
    <n v="259500"/>
    <n v="261900"/>
    <x v="42"/>
    <x v="42"/>
  </r>
  <r>
    <x v="4"/>
    <n v="0"/>
    <n v="0"/>
    <n v="0"/>
    <x v="43"/>
    <x v="43"/>
  </r>
  <r>
    <x v="4"/>
    <n v="0"/>
    <n v="0"/>
    <n v="0"/>
    <x v="44"/>
    <x v="44"/>
  </r>
  <r>
    <x v="4"/>
    <n v="125000"/>
    <n v="130000"/>
    <n v="130000"/>
    <x v="45"/>
    <x v="45"/>
  </r>
  <r>
    <x v="4"/>
    <n v="0"/>
    <n v="0"/>
    <n v="0"/>
    <x v="46"/>
    <x v="46"/>
  </r>
  <r>
    <x v="4"/>
    <n v="0"/>
    <n v="0"/>
    <n v="0"/>
    <x v="47"/>
    <x v="47"/>
  </r>
  <r>
    <x v="4"/>
    <n v="0"/>
    <n v="0"/>
    <n v="0"/>
    <x v="65"/>
    <x v="65"/>
  </r>
  <r>
    <x v="4"/>
    <n v="0"/>
    <n v="0"/>
    <n v="0"/>
    <x v="48"/>
    <x v="48"/>
  </r>
  <r>
    <x v="4"/>
    <n v="60000"/>
    <n v="85000"/>
    <n v="85000"/>
    <x v="11"/>
    <x v="11"/>
  </r>
  <r>
    <x v="4"/>
    <n v="0"/>
    <n v="0"/>
    <n v="0"/>
    <x v="12"/>
    <x v="12"/>
  </r>
  <r>
    <x v="4"/>
    <n v="2500"/>
    <n v="2500"/>
    <n v="2500"/>
    <x v="50"/>
    <x v="50"/>
  </r>
  <r>
    <x v="4"/>
    <n v="0"/>
    <n v="0"/>
    <n v="0"/>
    <x v="51"/>
    <x v="51"/>
  </r>
  <r>
    <x v="4"/>
    <n v="23300"/>
    <n v="41300"/>
    <n v="39900"/>
    <x v="14"/>
    <x v="14"/>
  </r>
  <r>
    <x v="4"/>
    <n v="1000"/>
    <n v="4000"/>
    <n v="4000"/>
    <x v="52"/>
    <x v="52"/>
  </r>
  <r>
    <x v="4"/>
    <n v="93600"/>
    <n v="147900"/>
    <n v="146700"/>
    <x v="15"/>
    <x v="15"/>
  </r>
  <r>
    <x v="4"/>
    <n v="0"/>
    <n v="0"/>
    <n v="0"/>
    <x v="16"/>
    <x v="16"/>
  </r>
  <r>
    <x v="4"/>
    <n v="0"/>
    <n v="0"/>
    <n v="0"/>
    <x v="17"/>
    <x v="17"/>
  </r>
  <r>
    <x v="4"/>
    <n v="0"/>
    <n v="0"/>
    <n v="0"/>
    <x v="53"/>
    <x v="53"/>
  </r>
  <r>
    <x v="4"/>
    <n v="7000"/>
    <n v="10100"/>
    <n v="10100"/>
    <x v="55"/>
    <x v="55"/>
  </r>
  <r>
    <x v="4"/>
    <n v="40300"/>
    <n v="91100"/>
    <n v="73400"/>
    <x v="56"/>
    <x v="56"/>
  </r>
  <r>
    <x v="4"/>
    <n v="0"/>
    <n v="0"/>
    <n v="0"/>
    <x v="57"/>
    <x v="57"/>
  </r>
  <r>
    <x v="4"/>
    <n v="38900"/>
    <n v="38900"/>
    <n v="40800"/>
    <x v="58"/>
    <x v="58"/>
  </r>
  <r>
    <x v="4"/>
    <n v="1051700"/>
    <n v="2567800"/>
    <n v="2631400"/>
    <x v="18"/>
    <x v="18"/>
  </r>
  <r>
    <x v="4"/>
    <n v="76000"/>
    <n v="49700"/>
    <n v="49700"/>
    <x v="19"/>
    <x v="19"/>
  </r>
  <r>
    <x v="4"/>
    <n v="0"/>
    <n v="0"/>
    <n v="0"/>
    <x v="80"/>
    <x v="80"/>
  </r>
  <r>
    <x v="4"/>
    <n v="20500"/>
    <n v="17400"/>
    <n v="17400"/>
    <x v="59"/>
    <x v="59"/>
  </r>
  <r>
    <x v="4"/>
    <n v="272100"/>
    <n v="302000"/>
    <n v="302000"/>
    <x v="20"/>
    <x v="20"/>
  </r>
  <r>
    <x v="4"/>
    <n v="0"/>
    <n v="0"/>
    <n v="0"/>
    <x v="22"/>
    <x v="22"/>
  </r>
  <r>
    <x v="4"/>
    <n v="0"/>
    <n v="0"/>
    <n v="0"/>
    <x v="24"/>
    <x v="24"/>
  </r>
  <r>
    <x v="5"/>
    <n v="24757816"/>
    <n v="25624474"/>
    <n v="26102819"/>
    <x v="25"/>
    <x v="25"/>
  </r>
  <r>
    <x v="5"/>
    <n v="281850"/>
    <n v="287700"/>
    <n v="284700"/>
    <x v="26"/>
    <x v="26"/>
  </r>
  <r>
    <x v="5"/>
    <n v="0"/>
    <n v="0"/>
    <n v="0"/>
    <x v="81"/>
    <x v="81"/>
  </r>
  <r>
    <x v="5"/>
    <n v="1300"/>
    <n v="1200"/>
    <n v="1200"/>
    <x v="69"/>
    <x v="69"/>
  </r>
  <r>
    <x v="5"/>
    <n v="161200"/>
    <n v="165800"/>
    <n v="165800"/>
    <x v="61"/>
    <x v="61"/>
  </r>
  <r>
    <x v="5"/>
    <n v="0"/>
    <n v="0"/>
    <n v="0"/>
    <x v="27"/>
    <x v="27"/>
  </r>
  <r>
    <x v="5"/>
    <n v="0"/>
    <n v="0"/>
    <n v="0"/>
    <x v="28"/>
    <x v="28"/>
  </r>
  <r>
    <x v="5"/>
    <n v="14658971"/>
    <n v="17524086.791200005"/>
    <n v="18481081.895099998"/>
    <x v="29"/>
    <x v="29"/>
  </r>
  <r>
    <x v="5"/>
    <n v="66700"/>
    <n v="185000"/>
    <n v="187000"/>
    <x v="30"/>
    <x v="30"/>
  </r>
  <r>
    <x v="5"/>
    <n v="0"/>
    <n v="0"/>
    <n v="0"/>
    <x v="31"/>
    <x v="31"/>
  </r>
  <r>
    <x v="5"/>
    <n v="29440"/>
    <n v="84267.5"/>
    <n v="90077.9"/>
    <x v="32"/>
    <x v="32"/>
  </r>
  <r>
    <x v="5"/>
    <n v="18200"/>
    <n v="13200"/>
    <n v="13200"/>
    <x v="33"/>
    <x v="33"/>
  </r>
  <r>
    <x v="5"/>
    <n v="0"/>
    <n v="0"/>
    <n v="0"/>
    <x v="82"/>
    <x v="82"/>
  </r>
  <r>
    <x v="5"/>
    <n v="506750"/>
    <n v="506800"/>
    <n v="506800"/>
    <x v="72"/>
    <x v="72"/>
  </r>
  <r>
    <x v="5"/>
    <n v="45050"/>
    <n v="52300"/>
    <n v="52300"/>
    <x v="34"/>
    <x v="34"/>
  </r>
  <r>
    <x v="5"/>
    <n v="540700"/>
    <n v="436800"/>
    <n v="423500"/>
    <x v="7"/>
    <x v="7"/>
  </r>
  <r>
    <x v="5"/>
    <n v="0"/>
    <n v="0"/>
    <n v="0"/>
    <x v="83"/>
    <x v="83"/>
  </r>
  <r>
    <x v="5"/>
    <n v="0"/>
    <n v="0"/>
    <n v="0"/>
    <x v="35"/>
    <x v="35"/>
  </r>
  <r>
    <x v="5"/>
    <n v="3237000"/>
    <n v="3480000"/>
    <n v="4050000"/>
    <x v="36"/>
    <x v="36"/>
  </r>
  <r>
    <x v="5"/>
    <n v="0"/>
    <n v="0"/>
    <n v="0"/>
    <x v="73"/>
    <x v="73"/>
  </r>
  <r>
    <x v="5"/>
    <n v="0"/>
    <n v="0"/>
    <n v="0"/>
    <x v="74"/>
    <x v="74"/>
  </r>
  <r>
    <x v="5"/>
    <n v="1200"/>
    <n v="79000"/>
    <n v="81000"/>
    <x v="75"/>
    <x v="75"/>
  </r>
  <r>
    <x v="5"/>
    <n v="280000"/>
    <n v="280000"/>
    <n v="280000"/>
    <x v="37"/>
    <x v="37"/>
  </r>
  <r>
    <x v="5"/>
    <n v="321300"/>
    <n v="263000"/>
    <n v="268000"/>
    <x v="8"/>
    <x v="8"/>
  </r>
  <r>
    <x v="5"/>
    <n v="196000"/>
    <n v="147000"/>
    <n v="132000"/>
    <x v="38"/>
    <x v="38"/>
  </r>
  <r>
    <x v="5"/>
    <n v="39400"/>
    <n v="46700"/>
    <n v="46700"/>
    <x v="39"/>
    <x v="39"/>
  </r>
  <r>
    <x v="5"/>
    <n v="0"/>
    <n v="0"/>
    <n v="0"/>
    <x v="84"/>
    <x v="84"/>
  </r>
  <r>
    <x v="5"/>
    <n v="0"/>
    <n v="0"/>
    <n v="0"/>
    <x v="62"/>
    <x v="62"/>
  </r>
  <r>
    <x v="5"/>
    <n v="0"/>
    <n v="0"/>
    <n v="0"/>
    <x v="85"/>
    <x v="85"/>
  </r>
  <r>
    <x v="5"/>
    <n v="0"/>
    <n v="0"/>
    <n v="0"/>
    <x v="86"/>
    <x v="86"/>
  </r>
  <r>
    <x v="5"/>
    <n v="0"/>
    <n v="0"/>
    <n v="0"/>
    <x v="63"/>
    <x v="63"/>
  </r>
  <r>
    <x v="5"/>
    <n v="0"/>
    <n v="50800"/>
    <n v="53400"/>
    <x v="64"/>
    <x v="64"/>
  </r>
  <r>
    <x v="5"/>
    <n v="0"/>
    <n v="0"/>
    <n v="0"/>
    <x v="77"/>
    <x v="77"/>
  </r>
  <r>
    <x v="5"/>
    <n v="0"/>
    <n v="0"/>
    <n v="0"/>
    <x v="78"/>
    <x v="78"/>
  </r>
  <r>
    <x v="5"/>
    <n v="1257250"/>
    <n v="1500500"/>
    <n v="1511750"/>
    <x v="40"/>
    <x v="40"/>
  </r>
  <r>
    <x v="5"/>
    <n v="88800"/>
    <n v="88800"/>
    <n v="88800"/>
    <x v="87"/>
    <x v="87"/>
  </r>
  <r>
    <x v="5"/>
    <n v="56000"/>
    <n v="56000"/>
    <n v="56000"/>
    <x v="79"/>
    <x v="79"/>
  </r>
  <r>
    <x v="5"/>
    <n v="1146000"/>
    <n v="1214800"/>
    <n v="1287600"/>
    <x v="10"/>
    <x v="10"/>
  </r>
  <r>
    <x v="5"/>
    <n v="29000"/>
    <n v="29000"/>
    <n v="29000"/>
    <x v="88"/>
    <x v="88"/>
  </r>
  <r>
    <x v="5"/>
    <n v="72950"/>
    <n v="83800"/>
    <n v="81900"/>
    <x v="42"/>
    <x v="42"/>
  </r>
  <r>
    <x v="5"/>
    <n v="0"/>
    <n v="0"/>
    <n v="0"/>
    <x v="43"/>
    <x v="43"/>
  </r>
  <r>
    <x v="5"/>
    <n v="1300"/>
    <n v="0"/>
    <n v="0"/>
    <x v="44"/>
    <x v="44"/>
  </r>
  <r>
    <x v="5"/>
    <n v="110950"/>
    <n v="4200"/>
    <n v="4300"/>
    <x v="45"/>
    <x v="45"/>
  </r>
  <r>
    <x v="5"/>
    <n v="1461000"/>
    <n v="1460700"/>
    <n v="1460700"/>
    <x v="46"/>
    <x v="46"/>
  </r>
  <r>
    <x v="5"/>
    <n v="9300"/>
    <n v="18800"/>
    <n v="18800"/>
    <x v="47"/>
    <x v="47"/>
  </r>
  <r>
    <x v="5"/>
    <n v="2000"/>
    <n v="4100"/>
    <n v="4100"/>
    <x v="65"/>
    <x v="65"/>
  </r>
  <r>
    <x v="5"/>
    <n v="0"/>
    <n v="103300"/>
    <n v="106300"/>
    <x v="48"/>
    <x v="48"/>
  </r>
  <r>
    <x v="5"/>
    <n v="359250"/>
    <n v="36100"/>
    <n v="36600"/>
    <x v="11"/>
    <x v="11"/>
  </r>
  <r>
    <x v="5"/>
    <n v="382500"/>
    <n v="400000"/>
    <n v="408000"/>
    <x v="49"/>
    <x v="49"/>
  </r>
  <r>
    <x v="5"/>
    <n v="28500"/>
    <n v="374000"/>
    <n v="374000"/>
    <x v="12"/>
    <x v="12"/>
  </r>
  <r>
    <x v="5"/>
    <n v="3000"/>
    <n v="2100"/>
    <n v="2100"/>
    <x v="50"/>
    <x v="50"/>
  </r>
  <r>
    <x v="5"/>
    <n v="100"/>
    <n v="0"/>
    <n v="0"/>
    <x v="51"/>
    <x v="51"/>
  </r>
  <r>
    <x v="5"/>
    <n v="93500"/>
    <n v="99500"/>
    <n v="92200"/>
    <x v="14"/>
    <x v="14"/>
  </r>
  <r>
    <x v="5"/>
    <n v="16100"/>
    <n v="15500"/>
    <n v="16000"/>
    <x v="52"/>
    <x v="52"/>
  </r>
  <r>
    <x v="5"/>
    <n v="135230"/>
    <n v="122400"/>
    <n v="122500"/>
    <x v="15"/>
    <x v="15"/>
  </r>
  <r>
    <x v="5"/>
    <n v="0"/>
    <n v="0"/>
    <n v="0"/>
    <x v="16"/>
    <x v="16"/>
  </r>
  <r>
    <x v="5"/>
    <n v="0"/>
    <n v="0"/>
    <n v="0"/>
    <x v="17"/>
    <x v="17"/>
  </r>
  <r>
    <x v="5"/>
    <n v="0"/>
    <n v="0"/>
    <n v="0"/>
    <x v="53"/>
    <x v="53"/>
  </r>
  <r>
    <x v="5"/>
    <n v="3000"/>
    <n v="0"/>
    <n v="0"/>
    <x v="66"/>
    <x v="66"/>
  </r>
  <r>
    <x v="5"/>
    <n v="3700"/>
    <n v="4100"/>
    <n v="4000"/>
    <x v="55"/>
    <x v="55"/>
  </r>
  <r>
    <x v="5"/>
    <n v="210922"/>
    <n v="266600"/>
    <n v="231900"/>
    <x v="56"/>
    <x v="56"/>
  </r>
  <r>
    <x v="5"/>
    <n v="1000"/>
    <n v="0"/>
    <n v="0"/>
    <x v="57"/>
    <x v="57"/>
  </r>
  <r>
    <x v="5"/>
    <n v="70100"/>
    <n v="74500"/>
    <n v="77000"/>
    <x v="58"/>
    <x v="58"/>
  </r>
  <r>
    <x v="5"/>
    <n v="336100"/>
    <n v="503200"/>
    <n v="452700"/>
    <x v="18"/>
    <x v="18"/>
  </r>
  <r>
    <x v="5"/>
    <n v="2603100"/>
    <n v="2871200"/>
    <n v="2867100"/>
    <x v="19"/>
    <x v="19"/>
  </r>
  <r>
    <x v="5"/>
    <n v="0"/>
    <n v="0"/>
    <n v="0"/>
    <x v="80"/>
    <x v="80"/>
  </r>
  <r>
    <x v="5"/>
    <n v="-472700"/>
    <n v="-355700"/>
    <n v="-354900"/>
    <x v="59"/>
    <x v="59"/>
  </r>
  <r>
    <x v="5"/>
    <n v="16950"/>
    <n v="18600"/>
    <n v="18600"/>
    <x v="20"/>
    <x v="20"/>
  </r>
  <r>
    <x v="5"/>
    <n v="0"/>
    <n v="0"/>
    <n v="0"/>
    <x v="89"/>
    <x v="89"/>
  </r>
  <r>
    <x v="6"/>
    <n v="80852358"/>
    <n v="82268147.500000015"/>
    <n v="84281899.549999982"/>
    <x v="25"/>
    <x v="25"/>
  </r>
  <r>
    <x v="6"/>
    <n v="5584165"/>
    <n v="6140500"/>
    <n v="6168600"/>
    <x v="26"/>
    <x v="26"/>
  </r>
  <r>
    <x v="6"/>
    <n v="50139"/>
    <n v="142300"/>
    <n v="142800"/>
    <x v="81"/>
    <x v="81"/>
  </r>
  <r>
    <x v="6"/>
    <n v="1465798"/>
    <n v="1673600"/>
    <n v="1681900"/>
    <x v="69"/>
    <x v="69"/>
  </r>
  <r>
    <x v="6"/>
    <n v="87776"/>
    <n v="65200"/>
    <n v="61900"/>
    <x v="70"/>
    <x v="70"/>
  </r>
  <r>
    <x v="6"/>
    <n v="576328"/>
    <n v="460100"/>
    <n v="463700"/>
    <x v="61"/>
    <x v="61"/>
  </r>
  <r>
    <x v="6"/>
    <n v="0"/>
    <n v="0"/>
    <n v="0"/>
    <x v="27"/>
    <x v="27"/>
  </r>
  <r>
    <x v="6"/>
    <n v="0"/>
    <n v="0"/>
    <n v="0"/>
    <x v="28"/>
    <x v="28"/>
  </r>
  <r>
    <x v="6"/>
    <n v="49718931"/>
    <n v="58686794.949666694"/>
    <n v="62199269.233695"/>
    <x v="29"/>
    <x v="29"/>
  </r>
  <r>
    <x v="6"/>
    <n v="275000"/>
    <n v="0"/>
    <n v="0"/>
    <x v="71"/>
    <x v="71"/>
  </r>
  <r>
    <x v="6"/>
    <n v="775600"/>
    <n v="819300"/>
    <n v="826300"/>
    <x v="30"/>
    <x v="30"/>
  </r>
  <r>
    <x v="6"/>
    <n v="16600"/>
    <n v="15800"/>
    <n v="15800"/>
    <x v="90"/>
    <x v="90"/>
  </r>
  <r>
    <x v="6"/>
    <n v="6800"/>
    <n v="6800"/>
    <n v="6800"/>
    <x v="91"/>
    <x v="91"/>
  </r>
  <r>
    <x v="6"/>
    <n v="0"/>
    <n v="0"/>
    <n v="0"/>
    <x v="31"/>
    <x v="31"/>
  </r>
  <r>
    <x v="6"/>
    <n v="347235"/>
    <n v="377989.08333333302"/>
    <n v="403102.61666666705"/>
    <x v="32"/>
    <x v="32"/>
  </r>
  <r>
    <x v="6"/>
    <n v="93900"/>
    <n v="84100"/>
    <n v="84100"/>
    <x v="33"/>
    <x v="33"/>
  </r>
  <r>
    <x v="6"/>
    <n v="0"/>
    <n v="0"/>
    <n v="0"/>
    <x v="82"/>
    <x v="82"/>
  </r>
  <r>
    <x v="6"/>
    <n v="0"/>
    <n v="0"/>
    <n v="0"/>
    <x v="92"/>
    <x v="92"/>
  </r>
  <r>
    <x v="6"/>
    <n v="199940"/>
    <n v="195855"/>
    <n v="195855"/>
    <x v="34"/>
    <x v="34"/>
  </r>
  <r>
    <x v="6"/>
    <n v="0"/>
    <n v="0"/>
    <n v="0"/>
    <x v="6"/>
    <x v="6"/>
  </r>
  <r>
    <x v="6"/>
    <n v="3972250"/>
    <n v="2318200"/>
    <n v="2318200"/>
    <x v="7"/>
    <x v="7"/>
  </r>
  <r>
    <x v="6"/>
    <n v="18648000"/>
    <n v="19376000"/>
    <n v="19908000"/>
    <x v="83"/>
    <x v="83"/>
  </r>
  <r>
    <x v="6"/>
    <n v="2372300"/>
    <n v="2465450"/>
    <n v="2465450"/>
    <x v="35"/>
    <x v="35"/>
  </r>
  <r>
    <x v="6"/>
    <n v="385600"/>
    <n v="425000"/>
    <n v="425000"/>
    <x v="93"/>
    <x v="93"/>
  </r>
  <r>
    <x v="6"/>
    <n v="507600"/>
    <n v="704800"/>
    <n v="714800"/>
    <x v="36"/>
    <x v="36"/>
  </r>
  <r>
    <x v="6"/>
    <n v="602100"/>
    <n v="367000"/>
    <n v="367000"/>
    <x v="73"/>
    <x v="73"/>
  </r>
  <r>
    <x v="6"/>
    <n v="1090200"/>
    <n v="1132100"/>
    <n v="1132100"/>
    <x v="74"/>
    <x v="74"/>
  </r>
  <r>
    <x v="6"/>
    <n v="1723900"/>
    <n v="1961300"/>
    <n v="1946300"/>
    <x v="75"/>
    <x v="75"/>
  </r>
  <r>
    <x v="6"/>
    <n v="83500"/>
    <n v="96300"/>
    <n v="96300"/>
    <x v="37"/>
    <x v="37"/>
  </r>
  <r>
    <x v="6"/>
    <n v="217300"/>
    <n v="281350"/>
    <n v="281350"/>
    <x v="8"/>
    <x v="8"/>
  </r>
  <r>
    <x v="6"/>
    <n v="181200"/>
    <n v="187500"/>
    <n v="154300"/>
    <x v="38"/>
    <x v="38"/>
  </r>
  <r>
    <x v="6"/>
    <n v="275400"/>
    <n v="294900"/>
    <n v="295900"/>
    <x v="39"/>
    <x v="39"/>
  </r>
  <r>
    <x v="6"/>
    <n v="3039700"/>
    <n v="3764700"/>
    <n v="3823100"/>
    <x v="76"/>
    <x v="76"/>
  </r>
  <r>
    <x v="6"/>
    <n v="210500"/>
    <n v="171400"/>
    <n v="171400"/>
    <x v="84"/>
    <x v="84"/>
  </r>
  <r>
    <x v="6"/>
    <n v="720600"/>
    <n v="781750"/>
    <n v="782750"/>
    <x v="62"/>
    <x v="62"/>
  </r>
  <r>
    <x v="6"/>
    <n v="695550"/>
    <n v="708500"/>
    <n v="708500"/>
    <x v="85"/>
    <x v="85"/>
  </r>
  <r>
    <x v="6"/>
    <n v="506400"/>
    <n v="521200"/>
    <n v="521200"/>
    <x v="86"/>
    <x v="86"/>
  </r>
  <r>
    <x v="6"/>
    <n v="501600"/>
    <n v="976300"/>
    <n v="716300"/>
    <x v="94"/>
    <x v="94"/>
  </r>
  <r>
    <x v="6"/>
    <n v="539100"/>
    <n v="457150"/>
    <n v="457150"/>
    <x v="63"/>
    <x v="63"/>
  </r>
  <r>
    <x v="6"/>
    <n v="200700"/>
    <n v="196700"/>
    <n v="196700"/>
    <x v="64"/>
    <x v="64"/>
  </r>
  <r>
    <x v="6"/>
    <n v="958400"/>
    <n v="1262400"/>
    <n v="1302400"/>
    <x v="77"/>
    <x v="77"/>
  </r>
  <r>
    <x v="6"/>
    <n v="183600"/>
    <n v="282400"/>
    <n v="282400"/>
    <x v="95"/>
    <x v="95"/>
  </r>
  <r>
    <x v="6"/>
    <n v="203100"/>
    <n v="274400"/>
    <n v="274400"/>
    <x v="78"/>
    <x v="78"/>
  </r>
  <r>
    <x v="6"/>
    <n v="1898300"/>
    <n v="1648350"/>
    <n v="1633350"/>
    <x v="40"/>
    <x v="40"/>
  </r>
  <r>
    <x v="6"/>
    <n v="32000"/>
    <n v="35800"/>
    <n v="35800"/>
    <x v="41"/>
    <x v="41"/>
  </r>
  <r>
    <x v="6"/>
    <n v="255000"/>
    <n v="274500"/>
    <n v="274500"/>
    <x v="87"/>
    <x v="87"/>
  </r>
  <r>
    <x v="6"/>
    <n v="128400"/>
    <n v="111400"/>
    <n v="111400"/>
    <x v="79"/>
    <x v="79"/>
  </r>
  <r>
    <x v="6"/>
    <n v="9837000"/>
    <n v="10545317"/>
    <n v="11213543"/>
    <x v="10"/>
    <x v="10"/>
  </r>
  <r>
    <x v="6"/>
    <n v="1002000"/>
    <n v="1010000"/>
    <n v="1010000"/>
    <x v="96"/>
    <x v="96"/>
  </r>
  <r>
    <x v="6"/>
    <n v="385800"/>
    <n v="412500"/>
    <n v="412500"/>
    <x v="88"/>
    <x v="88"/>
  </r>
  <r>
    <x v="6"/>
    <n v="564000"/>
    <n v="575000"/>
    <n v="604000"/>
    <x v="97"/>
    <x v="97"/>
  </r>
  <r>
    <x v="6"/>
    <n v="419000"/>
    <n v="628900"/>
    <n v="628900"/>
    <x v="42"/>
    <x v="42"/>
  </r>
  <r>
    <x v="6"/>
    <n v="24300"/>
    <n v="500"/>
    <n v="500"/>
    <x v="43"/>
    <x v="43"/>
  </r>
  <r>
    <x v="6"/>
    <n v="100600"/>
    <n v="7900"/>
    <n v="7900"/>
    <x v="44"/>
    <x v="44"/>
  </r>
  <r>
    <x v="6"/>
    <n v="867400"/>
    <n v="879200"/>
    <n v="880200"/>
    <x v="45"/>
    <x v="45"/>
  </r>
  <r>
    <x v="6"/>
    <n v="737900"/>
    <n v="762400"/>
    <n v="762400"/>
    <x v="46"/>
    <x v="46"/>
  </r>
  <r>
    <x v="6"/>
    <n v="16900"/>
    <n v="28350"/>
    <n v="28350"/>
    <x v="47"/>
    <x v="47"/>
  </r>
  <r>
    <x v="6"/>
    <n v="6900"/>
    <n v="12400"/>
    <n v="12400"/>
    <x v="65"/>
    <x v="65"/>
  </r>
  <r>
    <x v="6"/>
    <n v="5800"/>
    <n v="5350"/>
    <n v="5350"/>
    <x v="48"/>
    <x v="48"/>
  </r>
  <r>
    <x v="6"/>
    <n v="269000"/>
    <n v="233400"/>
    <n v="233400"/>
    <x v="11"/>
    <x v="11"/>
  </r>
  <r>
    <x v="6"/>
    <n v="20000"/>
    <n v="20000"/>
    <n v="20000"/>
    <x v="49"/>
    <x v="49"/>
  </r>
  <r>
    <x v="6"/>
    <n v="76900"/>
    <n v="147054"/>
    <n v="147054"/>
    <x v="12"/>
    <x v="12"/>
  </r>
  <r>
    <x v="6"/>
    <n v="2000"/>
    <n v="1100"/>
    <n v="1100"/>
    <x v="50"/>
    <x v="50"/>
  </r>
  <r>
    <x v="6"/>
    <n v="76200"/>
    <n v="75150"/>
    <n v="75150"/>
    <x v="51"/>
    <x v="51"/>
  </r>
  <r>
    <x v="6"/>
    <n v="262051"/>
    <n v="345150"/>
    <n v="346750"/>
    <x v="14"/>
    <x v="14"/>
  </r>
  <r>
    <x v="6"/>
    <n v="711685"/>
    <n v="1041008"/>
    <n v="1043019"/>
    <x v="15"/>
    <x v="15"/>
  </r>
  <r>
    <x v="6"/>
    <n v="167300"/>
    <n v="0"/>
    <n v="0"/>
    <x v="16"/>
    <x v="16"/>
  </r>
  <r>
    <x v="6"/>
    <n v="1650"/>
    <n v="0"/>
    <n v="0"/>
    <x v="17"/>
    <x v="17"/>
  </r>
  <r>
    <x v="6"/>
    <n v="6850"/>
    <n v="4500"/>
    <n v="4500"/>
    <x v="53"/>
    <x v="53"/>
  </r>
  <r>
    <x v="6"/>
    <n v="52200"/>
    <n v="44700"/>
    <n v="44700"/>
    <x v="55"/>
    <x v="55"/>
  </r>
  <r>
    <x v="6"/>
    <n v="291550"/>
    <n v="627900"/>
    <n v="539400"/>
    <x v="56"/>
    <x v="56"/>
  </r>
  <r>
    <x v="6"/>
    <n v="21600"/>
    <n v="28100"/>
    <n v="27100"/>
    <x v="57"/>
    <x v="57"/>
  </r>
  <r>
    <x v="6"/>
    <n v="71700"/>
    <n v="86100"/>
    <n v="86100"/>
    <x v="58"/>
    <x v="58"/>
  </r>
  <r>
    <x v="6"/>
    <n v="2550200"/>
    <n v="2452100"/>
    <n v="2382100"/>
    <x v="18"/>
    <x v="18"/>
  </r>
  <r>
    <x v="6"/>
    <n v="7789200"/>
    <n v="8192500"/>
    <n v="8358000"/>
    <x v="19"/>
    <x v="19"/>
  </r>
  <r>
    <x v="6"/>
    <n v="6500000"/>
    <n v="6750000"/>
    <n v="7000000"/>
    <x v="67"/>
    <x v="67"/>
  </r>
  <r>
    <x v="6"/>
    <n v="0"/>
    <n v="0"/>
    <n v="0"/>
    <x v="80"/>
    <x v="80"/>
  </r>
  <r>
    <x v="6"/>
    <n v="67200"/>
    <n v="62200"/>
    <n v="62200"/>
    <x v="59"/>
    <x v="59"/>
  </r>
  <r>
    <x v="6"/>
    <n v="1003600"/>
    <n v="901400"/>
    <n v="907400"/>
    <x v="20"/>
    <x v="20"/>
  </r>
  <r>
    <x v="6"/>
    <n v="-100000"/>
    <n v="-100000"/>
    <n v="-100000"/>
    <x v="89"/>
    <x v="89"/>
  </r>
  <r>
    <x v="6"/>
    <n v="0"/>
    <n v="0"/>
    <n v="0"/>
    <x v="24"/>
    <x v="24"/>
  </r>
  <r>
    <x v="7"/>
    <n v="7856098"/>
    <n v="8577942.9400000013"/>
    <n v="8696911.0199999996"/>
    <x v="25"/>
    <x v="25"/>
  </r>
  <r>
    <x v="7"/>
    <n v="92300"/>
    <n v="79000"/>
    <n v="92000"/>
    <x v="26"/>
    <x v="26"/>
  </r>
  <r>
    <x v="7"/>
    <n v="0"/>
    <n v="0"/>
    <n v="0"/>
    <x v="61"/>
    <x v="61"/>
  </r>
  <r>
    <x v="7"/>
    <n v="0"/>
    <n v="0"/>
    <n v="0"/>
    <x v="27"/>
    <x v="27"/>
  </r>
  <r>
    <x v="7"/>
    <n v="0"/>
    <n v="0"/>
    <n v="0"/>
    <x v="28"/>
    <x v="28"/>
  </r>
  <r>
    <x v="7"/>
    <n v="4652675"/>
    <n v="5858457.8010053281"/>
    <n v="6156169.9559580004"/>
    <x v="29"/>
    <x v="29"/>
  </r>
  <r>
    <x v="7"/>
    <n v="0"/>
    <n v="17000"/>
    <n v="17000"/>
    <x v="30"/>
    <x v="30"/>
  </r>
  <r>
    <x v="7"/>
    <n v="0"/>
    <n v="0"/>
    <n v="0"/>
    <x v="31"/>
    <x v="31"/>
  </r>
  <r>
    <x v="7"/>
    <n v="0"/>
    <n v="7743.5"/>
    <n v="8188.9"/>
    <x v="32"/>
    <x v="32"/>
  </r>
  <r>
    <x v="7"/>
    <n v="7200"/>
    <n v="12700"/>
    <n v="12700"/>
    <x v="33"/>
    <x v="33"/>
  </r>
  <r>
    <x v="7"/>
    <n v="14700"/>
    <n v="13500"/>
    <n v="13500"/>
    <x v="34"/>
    <x v="34"/>
  </r>
  <r>
    <x v="7"/>
    <n v="1500"/>
    <n v="1500"/>
    <n v="1500"/>
    <x v="7"/>
    <x v="7"/>
  </r>
  <r>
    <x v="7"/>
    <n v="0"/>
    <n v="0"/>
    <n v="0"/>
    <x v="35"/>
    <x v="35"/>
  </r>
  <r>
    <x v="7"/>
    <n v="30000"/>
    <n v="13500"/>
    <n v="13500"/>
    <x v="36"/>
    <x v="36"/>
  </r>
  <r>
    <x v="7"/>
    <n v="0"/>
    <n v="0"/>
    <n v="0"/>
    <x v="8"/>
    <x v="8"/>
  </r>
  <r>
    <x v="7"/>
    <n v="23500"/>
    <n v="10300"/>
    <n v="30300"/>
    <x v="38"/>
    <x v="38"/>
  </r>
  <r>
    <x v="7"/>
    <n v="38300"/>
    <n v="37000"/>
    <n v="37000"/>
    <x v="39"/>
    <x v="39"/>
  </r>
  <r>
    <x v="7"/>
    <n v="0"/>
    <n v="0"/>
    <n v="0"/>
    <x v="62"/>
    <x v="62"/>
  </r>
  <r>
    <x v="7"/>
    <n v="7000"/>
    <n v="7000"/>
    <n v="7000"/>
    <x v="40"/>
    <x v="40"/>
  </r>
  <r>
    <x v="7"/>
    <n v="137000"/>
    <n v="158500"/>
    <n v="156450"/>
    <x v="42"/>
    <x v="42"/>
  </r>
  <r>
    <x v="7"/>
    <n v="0"/>
    <n v="0"/>
    <n v="0"/>
    <x v="43"/>
    <x v="43"/>
  </r>
  <r>
    <x v="7"/>
    <n v="0"/>
    <n v="0"/>
    <n v="0"/>
    <x v="44"/>
    <x v="44"/>
  </r>
  <r>
    <x v="7"/>
    <n v="0"/>
    <n v="0"/>
    <n v="0"/>
    <x v="45"/>
    <x v="45"/>
  </r>
  <r>
    <x v="7"/>
    <n v="27000"/>
    <n v="27000"/>
    <n v="27000"/>
    <x v="46"/>
    <x v="46"/>
  </r>
  <r>
    <x v="7"/>
    <n v="0"/>
    <n v="0"/>
    <n v="0"/>
    <x v="47"/>
    <x v="47"/>
  </r>
  <r>
    <x v="7"/>
    <n v="22700"/>
    <n v="20000"/>
    <n v="20000"/>
    <x v="48"/>
    <x v="48"/>
  </r>
  <r>
    <x v="7"/>
    <n v="10000"/>
    <n v="0"/>
    <n v="0"/>
    <x v="11"/>
    <x v="11"/>
  </r>
  <r>
    <x v="7"/>
    <n v="0"/>
    <n v="10000"/>
    <n v="10000"/>
    <x v="12"/>
    <x v="12"/>
  </r>
  <r>
    <x v="7"/>
    <n v="3000"/>
    <n v="3000"/>
    <n v="3000"/>
    <x v="50"/>
    <x v="50"/>
  </r>
  <r>
    <x v="7"/>
    <n v="10000"/>
    <n v="17000"/>
    <n v="17000"/>
    <x v="14"/>
    <x v="14"/>
  </r>
  <r>
    <x v="7"/>
    <n v="2000"/>
    <n v="2000"/>
    <n v="2000"/>
    <x v="52"/>
    <x v="52"/>
  </r>
  <r>
    <x v="7"/>
    <n v="151300"/>
    <n v="183600"/>
    <n v="185700"/>
    <x v="15"/>
    <x v="15"/>
  </r>
  <r>
    <x v="7"/>
    <n v="0"/>
    <n v="0"/>
    <n v="0"/>
    <x v="16"/>
    <x v="16"/>
  </r>
  <r>
    <x v="7"/>
    <n v="0"/>
    <n v="0"/>
    <n v="0"/>
    <x v="17"/>
    <x v="17"/>
  </r>
  <r>
    <x v="7"/>
    <n v="0"/>
    <n v="0"/>
    <n v="0"/>
    <x v="53"/>
    <x v="53"/>
  </r>
  <r>
    <x v="7"/>
    <n v="4400"/>
    <n v="4800"/>
    <n v="4800"/>
    <x v="55"/>
    <x v="55"/>
  </r>
  <r>
    <x v="7"/>
    <n v="43200"/>
    <n v="44000"/>
    <n v="44000"/>
    <x v="56"/>
    <x v="56"/>
  </r>
  <r>
    <x v="7"/>
    <n v="0"/>
    <n v="2000"/>
    <n v="2000"/>
    <x v="57"/>
    <x v="57"/>
  </r>
  <r>
    <x v="7"/>
    <n v="33000"/>
    <n v="34500"/>
    <n v="35000"/>
    <x v="58"/>
    <x v="58"/>
  </r>
  <r>
    <x v="7"/>
    <n v="1845000"/>
    <n v="2181300"/>
    <n v="2113200"/>
    <x v="18"/>
    <x v="18"/>
  </r>
  <r>
    <x v="7"/>
    <n v="59500"/>
    <n v="59500"/>
    <n v="59800"/>
    <x v="80"/>
    <x v="80"/>
  </r>
  <r>
    <x v="7"/>
    <n v="76400"/>
    <n v="72900"/>
    <n v="79900"/>
    <x v="59"/>
    <x v="59"/>
  </r>
  <r>
    <x v="7"/>
    <n v="125000"/>
    <n v="125000"/>
    <n v="125000"/>
    <x v="68"/>
    <x v="68"/>
  </r>
  <r>
    <x v="7"/>
    <n v="0"/>
    <n v="0"/>
    <n v="0"/>
    <x v="24"/>
    <x v="24"/>
  </r>
  <r>
    <x v="8"/>
    <n v="5332926"/>
    <n v="5478438"/>
    <n v="5601184"/>
    <x v="25"/>
    <x v="25"/>
  </r>
  <r>
    <x v="8"/>
    <n v="10000"/>
    <n v="10000"/>
    <n v="10000"/>
    <x v="26"/>
    <x v="26"/>
  </r>
  <r>
    <x v="8"/>
    <n v="0"/>
    <n v="0"/>
    <n v="0"/>
    <x v="27"/>
    <x v="27"/>
  </r>
  <r>
    <x v="8"/>
    <n v="0"/>
    <n v="0"/>
    <n v="0"/>
    <x v="28"/>
    <x v="28"/>
  </r>
  <r>
    <x v="8"/>
    <n v="3137730"/>
    <n v="3723289.0477333302"/>
    <n v="3941758.2335999999"/>
    <x v="29"/>
    <x v="29"/>
  </r>
  <r>
    <x v="8"/>
    <n v="114000"/>
    <n v="110000"/>
    <n v="110000"/>
    <x v="30"/>
    <x v="30"/>
  </r>
  <r>
    <x v="8"/>
    <n v="0"/>
    <n v="0"/>
    <n v="0"/>
    <x v="31"/>
    <x v="31"/>
  </r>
  <r>
    <x v="8"/>
    <n v="50320"/>
    <n v="50105"/>
    <n v="52987"/>
    <x v="32"/>
    <x v="32"/>
  </r>
  <r>
    <x v="8"/>
    <n v="50000"/>
    <n v="55000"/>
    <n v="55000"/>
    <x v="33"/>
    <x v="33"/>
  </r>
  <r>
    <x v="8"/>
    <n v="0"/>
    <n v="0"/>
    <n v="0"/>
    <x v="34"/>
    <x v="34"/>
  </r>
  <r>
    <x v="8"/>
    <n v="45000"/>
    <n v="60000"/>
    <n v="60000"/>
    <x v="7"/>
    <x v="7"/>
  </r>
  <r>
    <x v="8"/>
    <n v="0"/>
    <n v="0"/>
    <n v="0"/>
    <x v="35"/>
    <x v="35"/>
  </r>
  <r>
    <x v="8"/>
    <n v="0"/>
    <n v="0"/>
    <n v="0"/>
    <x v="36"/>
    <x v="36"/>
  </r>
  <r>
    <x v="8"/>
    <n v="0"/>
    <n v="0"/>
    <n v="0"/>
    <x v="37"/>
    <x v="37"/>
  </r>
  <r>
    <x v="8"/>
    <n v="0"/>
    <n v="0"/>
    <n v="0"/>
    <x v="8"/>
    <x v="8"/>
  </r>
  <r>
    <x v="8"/>
    <n v="0"/>
    <n v="0"/>
    <n v="0"/>
    <x v="39"/>
    <x v="39"/>
  </r>
  <r>
    <x v="8"/>
    <n v="0"/>
    <n v="0"/>
    <n v="0"/>
    <x v="40"/>
    <x v="40"/>
  </r>
  <r>
    <x v="8"/>
    <n v="85000"/>
    <n v="100000"/>
    <n v="90000"/>
    <x v="42"/>
    <x v="42"/>
  </r>
  <r>
    <x v="8"/>
    <n v="0"/>
    <n v="0"/>
    <n v="0"/>
    <x v="43"/>
    <x v="43"/>
  </r>
  <r>
    <x v="8"/>
    <n v="0"/>
    <n v="0"/>
    <n v="0"/>
    <x v="44"/>
    <x v="44"/>
  </r>
  <r>
    <x v="8"/>
    <n v="7500"/>
    <n v="5000"/>
    <n v="5000"/>
    <x v="45"/>
    <x v="45"/>
  </r>
  <r>
    <x v="8"/>
    <n v="0"/>
    <n v="0"/>
    <n v="0"/>
    <x v="46"/>
    <x v="46"/>
  </r>
  <r>
    <x v="8"/>
    <n v="0"/>
    <n v="0"/>
    <n v="0"/>
    <x v="47"/>
    <x v="47"/>
  </r>
  <r>
    <x v="8"/>
    <n v="0"/>
    <n v="0"/>
    <n v="0"/>
    <x v="48"/>
    <x v="48"/>
  </r>
  <r>
    <x v="8"/>
    <n v="15000"/>
    <n v="20000"/>
    <n v="20000"/>
    <x v="11"/>
    <x v="11"/>
  </r>
  <r>
    <x v="8"/>
    <n v="0"/>
    <n v="0"/>
    <n v="0"/>
    <x v="12"/>
    <x v="12"/>
  </r>
  <r>
    <x v="8"/>
    <n v="5000"/>
    <n v="3000"/>
    <n v="3000"/>
    <x v="50"/>
    <x v="50"/>
  </r>
  <r>
    <x v="8"/>
    <n v="5000"/>
    <n v="5000"/>
    <n v="5000"/>
    <x v="14"/>
    <x v="14"/>
  </r>
  <r>
    <x v="8"/>
    <n v="110000"/>
    <n v="110000"/>
    <n v="110000"/>
    <x v="15"/>
    <x v="15"/>
  </r>
  <r>
    <x v="8"/>
    <n v="0"/>
    <n v="0"/>
    <n v="0"/>
    <x v="17"/>
    <x v="17"/>
  </r>
  <r>
    <x v="8"/>
    <n v="0"/>
    <n v="0"/>
    <n v="0"/>
    <x v="53"/>
    <x v="53"/>
  </r>
  <r>
    <x v="8"/>
    <n v="10000"/>
    <n v="10000"/>
    <n v="10000"/>
    <x v="56"/>
    <x v="56"/>
  </r>
  <r>
    <x v="8"/>
    <n v="0"/>
    <n v="0"/>
    <n v="0"/>
    <x v="57"/>
    <x v="57"/>
  </r>
  <r>
    <x v="8"/>
    <n v="10000"/>
    <n v="10000"/>
    <n v="10000"/>
    <x v="58"/>
    <x v="58"/>
  </r>
  <r>
    <x v="8"/>
    <n v="4312500"/>
    <n v="3467500"/>
    <n v="3620000"/>
    <x v="18"/>
    <x v="18"/>
  </r>
  <r>
    <x v="8"/>
    <n v="50000"/>
    <n v="40000"/>
    <n v="40000"/>
    <x v="19"/>
    <x v="19"/>
  </r>
  <r>
    <x v="8"/>
    <n v="5000"/>
    <n v="5000"/>
    <n v="5000"/>
    <x v="59"/>
    <x v="59"/>
  </r>
  <r>
    <x v="9"/>
    <n v="1467946"/>
    <n v="1597835"/>
    <n v="1647418"/>
    <x v="25"/>
    <x v="25"/>
  </r>
  <r>
    <x v="9"/>
    <n v="0"/>
    <n v="0"/>
    <n v="0"/>
    <x v="27"/>
    <x v="27"/>
  </r>
  <r>
    <x v="9"/>
    <n v="0"/>
    <n v="0"/>
    <n v="0"/>
    <x v="28"/>
    <x v="28"/>
  </r>
  <r>
    <x v="9"/>
    <n v="862616"/>
    <n v="1084610.398"/>
    <n v="1157970.1122000001"/>
    <x v="29"/>
    <x v="29"/>
  </r>
  <r>
    <x v="9"/>
    <n v="0"/>
    <n v="0"/>
    <n v="0"/>
    <x v="71"/>
    <x v="71"/>
  </r>
  <r>
    <x v="9"/>
    <n v="16000"/>
    <n v="15000"/>
    <n v="15000"/>
    <x v="33"/>
    <x v="33"/>
  </r>
  <r>
    <x v="9"/>
    <n v="0"/>
    <n v="0"/>
    <n v="0"/>
    <x v="34"/>
    <x v="34"/>
  </r>
  <r>
    <x v="9"/>
    <n v="14500"/>
    <n v="14500"/>
    <n v="14500"/>
    <x v="7"/>
    <x v="7"/>
  </r>
  <r>
    <x v="9"/>
    <n v="0"/>
    <n v="0"/>
    <n v="0"/>
    <x v="35"/>
    <x v="35"/>
  </r>
  <r>
    <x v="9"/>
    <n v="0"/>
    <n v="0"/>
    <n v="0"/>
    <x v="36"/>
    <x v="36"/>
  </r>
  <r>
    <x v="9"/>
    <n v="0"/>
    <n v="0"/>
    <n v="0"/>
    <x v="39"/>
    <x v="39"/>
  </r>
  <r>
    <x v="9"/>
    <n v="5000"/>
    <n v="5000"/>
    <n v="5000"/>
    <x v="42"/>
    <x v="42"/>
  </r>
  <r>
    <x v="9"/>
    <n v="0"/>
    <n v="0"/>
    <n v="0"/>
    <x v="43"/>
    <x v="43"/>
  </r>
  <r>
    <x v="9"/>
    <n v="0"/>
    <n v="0"/>
    <n v="0"/>
    <x v="44"/>
    <x v="44"/>
  </r>
  <r>
    <x v="9"/>
    <n v="2500"/>
    <n v="2500"/>
    <n v="2500"/>
    <x v="45"/>
    <x v="45"/>
  </r>
  <r>
    <x v="9"/>
    <n v="0"/>
    <n v="0"/>
    <n v="0"/>
    <x v="46"/>
    <x v="46"/>
  </r>
  <r>
    <x v="9"/>
    <n v="5500"/>
    <n v="5500"/>
    <n v="5500"/>
    <x v="11"/>
    <x v="11"/>
  </r>
  <r>
    <x v="9"/>
    <n v="0"/>
    <n v="0"/>
    <n v="0"/>
    <x v="12"/>
    <x v="12"/>
  </r>
  <r>
    <x v="9"/>
    <n v="2500"/>
    <n v="2500"/>
    <n v="2500"/>
    <x v="50"/>
    <x v="50"/>
  </r>
  <r>
    <x v="9"/>
    <n v="500"/>
    <n v="500"/>
    <n v="500"/>
    <x v="14"/>
    <x v="14"/>
  </r>
  <r>
    <x v="9"/>
    <n v="5500"/>
    <n v="5500"/>
    <n v="5500"/>
    <x v="15"/>
    <x v="15"/>
  </r>
  <r>
    <x v="9"/>
    <n v="0"/>
    <n v="0"/>
    <n v="0"/>
    <x v="16"/>
    <x v="16"/>
  </r>
  <r>
    <x v="9"/>
    <n v="0"/>
    <n v="0"/>
    <n v="0"/>
    <x v="17"/>
    <x v="17"/>
  </r>
  <r>
    <x v="9"/>
    <n v="500"/>
    <n v="500"/>
    <n v="500"/>
    <x v="55"/>
    <x v="55"/>
  </r>
  <r>
    <x v="9"/>
    <n v="14500"/>
    <n v="14500"/>
    <n v="14500"/>
    <x v="56"/>
    <x v="56"/>
  </r>
  <r>
    <x v="9"/>
    <n v="0"/>
    <n v="0"/>
    <n v="0"/>
    <x v="57"/>
    <x v="57"/>
  </r>
  <r>
    <x v="9"/>
    <n v="2500"/>
    <n v="2500"/>
    <n v="2500"/>
    <x v="58"/>
    <x v="58"/>
  </r>
  <r>
    <x v="9"/>
    <n v="410600"/>
    <n v="350000"/>
    <n v="350000"/>
    <x v="18"/>
    <x v="18"/>
  </r>
  <r>
    <x v="9"/>
    <n v="500"/>
    <n v="500"/>
    <n v="500"/>
    <x v="59"/>
    <x v="59"/>
  </r>
  <r>
    <x v="9"/>
    <n v="500"/>
    <n v="500"/>
    <n v="500"/>
    <x v="20"/>
    <x v="20"/>
  </r>
  <r>
    <x v="10"/>
    <n v="353307"/>
    <n v="556734.850814"/>
    <n v="562041.39343499998"/>
    <x v="25"/>
    <x v="25"/>
  </r>
  <r>
    <x v="10"/>
    <n v="0"/>
    <n v="0"/>
    <n v="0"/>
    <x v="27"/>
    <x v="27"/>
  </r>
  <r>
    <x v="10"/>
    <n v="0"/>
    <n v="0"/>
    <n v="0"/>
    <x v="28"/>
    <x v="28"/>
  </r>
  <r>
    <x v="10"/>
    <n v="207617"/>
    <n v="377911.61673254299"/>
    <n v="395058.89544546203"/>
    <x v="29"/>
    <x v="29"/>
  </r>
  <r>
    <x v="10"/>
    <n v="115753"/>
    <n v="0"/>
    <n v="0"/>
    <x v="30"/>
    <x v="30"/>
  </r>
  <r>
    <x v="10"/>
    <n v="51093"/>
    <n v="0"/>
    <n v="0"/>
    <x v="32"/>
    <x v="32"/>
  </r>
  <r>
    <x v="10"/>
    <n v="0"/>
    <n v="8700"/>
    <n v="8700"/>
    <x v="33"/>
    <x v="33"/>
  </r>
  <r>
    <x v="10"/>
    <n v="1500"/>
    <n v="2300"/>
    <n v="2300"/>
    <x v="34"/>
    <x v="34"/>
  </r>
  <r>
    <x v="10"/>
    <n v="1000"/>
    <n v="0"/>
    <n v="0"/>
    <x v="7"/>
    <x v="7"/>
  </r>
  <r>
    <x v="10"/>
    <n v="0"/>
    <n v="0"/>
    <n v="0"/>
    <x v="8"/>
    <x v="8"/>
  </r>
  <r>
    <x v="10"/>
    <n v="0"/>
    <n v="1000"/>
    <n v="1000"/>
    <x v="39"/>
    <x v="39"/>
  </r>
  <r>
    <x v="10"/>
    <n v="1500"/>
    <n v="4000"/>
    <n v="4000"/>
    <x v="42"/>
    <x v="42"/>
  </r>
  <r>
    <x v="10"/>
    <n v="0"/>
    <n v="0"/>
    <n v="0"/>
    <x v="43"/>
    <x v="43"/>
  </r>
  <r>
    <x v="10"/>
    <n v="500"/>
    <n v="0"/>
    <n v="0"/>
    <x v="45"/>
    <x v="45"/>
  </r>
  <r>
    <x v="10"/>
    <n v="0"/>
    <n v="900"/>
    <n v="900"/>
    <x v="46"/>
    <x v="46"/>
  </r>
  <r>
    <x v="10"/>
    <n v="3500"/>
    <n v="0"/>
    <n v="0"/>
    <x v="11"/>
    <x v="11"/>
  </r>
  <r>
    <x v="10"/>
    <n v="0"/>
    <n v="3500"/>
    <n v="3500"/>
    <x v="12"/>
    <x v="12"/>
  </r>
  <r>
    <x v="10"/>
    <n v="100"/>
    <n v="100"/>
    <n v="100"/>
    <x v="50"/>
    <x v="50"/>
  </r>
  <r>
    <x v="10"/>
    <n v="500"/>
    <n v="500"/>
    <n v="500"/>
    <x v="14"/>
    <x v="14"/>
  </r>
  <r>
    <x v="10"/>
    <n v="3500"/>
    <n v="3500"/>
    <n v="3500"/>
    <x v="15"/>
    <x v="15"/>
  </r>
  <r>
    <x v="10"/>
    <n v="0"/>
    <n v="0"/>
    <n v="0"/>
    <x v="17"/>
    <x v="17"/>
  </r>
  <r>
    <x v="10"/>
    <n v="1000"/>
    <n v="1000"/>
    <n v="1000"/>
    <x v="55"/>
    <x v="55"/>
  </r>
  <r>
    <x v="10"/>
    <n v="1500"/>
    <n v="4000"/>
    <n v="4000"/>
    <x v="56"/>
    <x v="56"/>
  </r>
  <r>
    <x v="10"/>
    <n v="0"/>
    <n v="0"/>
    <n v="0"/>
    <x v="57"/>
    <x v="57"/>
  </r>
  <r>
    <x v="10"/>
    <n v="1000"/>
    <n v="1000"/>
    <n v="1000"/>
    <x v="58"/>
    <x v="58"/>
  </r>
  <r>
    <x v="10"/>
    <n v="100000"/>
    <n v="100000"/>
    <n v="100000"/>
    <x v="18"/>
    <x v="18"/>
  </r>
  <r>
    <x v="10"/>
    <n v="3000"/>
    <n v="5000"/>
    <n v="5000"/>
    <x v="59"/>
    <x v="59"/>
  </r>
  <r>
    <x v="10"/>
    <n v="0"/>
    <n v="0"/>
    <n v="0"/>
    <x v="20"/>
    <x v="20"/>
  </r>
  <r>
    <x v="11"/>
    <n v="2328065"/>
    <n v="2602929"/>
    <n v="2661926"/>
    <x v="25"/>
    <x v="25"/>
  </r>
  <r>
    <x v="11"/>
    <n v="0"/>
    <n v="0"/>
    <n v="0"/>
    <x v="26"/>
    <x v="26"/>
  </r>
  <r>
    <x v="11"/>
    <n v="0"/>
    <n v="0"/>
    <n v="0"/>
    <x v="61"/>
    <x v="61"/>
  </r>
  <r>
    <x v="11"/>
    <n v="0"/>
    <n v="0"/>
    <n v="0"/>
    <x v="27"/>
    <x v="27"/>
  </r>
  <r>
    <x v="11"/>
    <n v="0"/>
    <n v="0"/>
    <n v="0"/>
    <x v="28"/>
    <x v="28"/>
  </r>
  <r>
    <x v="11"/>
    <n v="1368053"/>
    <n v="1766868.2052"/>
    <n v="1871067.7853999997"/>
    <x v="29"/>
    <x v="29"/>
  </r>
  <r>
    <x v="11"/>
    <n v="83253"/>
    <n v="186000"/>
    <n v="186000"/>
    <x v="30"/>
    <x v="30"/>
  </r>
  <r>
    <x v="11"/>
    <n v="0"/>
    <n v="0"/>
    <n v="0"/>
    <x v="31"/>
    <x v="31"/>
  </r>
  <r>
    <x v="11"/>
    <n v="36748"/>
    <n v="84723"/>
    <n v="89596.200000000012"/>
    <x v="32"/>
    <x v="32"/>
  </r>
  <r>
    <x v="11"/>
    <n v="27000"/>
    <n v="7200"/>
    <n v="7200"/>
    <x v="33"/>
    <x v="33"/>
  </r>
  <r>
    <x v="11"/>
    <n v="9180"/>
    <n v="7800"/>
    <n v="7800"/>
    <x v="34"/>
    <x v="34"/>
  </r>
  <r>
    <x v="11"/>
    <n v="46800"/>
    <n v="50000"/>
    <n v="50000"/>
    <x v="7"/>
    <x v="7"/>
  </r>
  <r>
    <x v="11"/>
    <n v="0"/>
    <n v="0"/>
    <n v="0"/>
    <x v="37"/>
    <x v="37"/>
  </r>
  <r>
    <x v="11"/>
    <n v="3500"/>
    <n v="0"/>
    <n v="0"/>
    <x v="38"/>
    <x v="38"/>
  </r>
  <r>
    <x v="11"/>
    <n v="0"/>
    <n v="0"/>
    <n v="0"/>
    <x v="39"/>
    <x v="39"/>
  </r>
  <r>
    <x v="11"/>
    <n v="0"/>
    <n v="0"/>
    <n v="0"/>
    <x v="62"/>
    <x v="62"/>
  </r>
  <r>
    <x v="11"/>
    <n v="4500"/>
    <n v="4500"/>
    <n v="4500"/>
    <x v="40"/>
    <x v="40"/>
  </r>
  <r>
    <x v="11"/>
    <n v="5000"/>
    <n v="0"/>
    <n v="0"/>
    <x v="41"/>
    <x v="41"/>
  </r>
  <r>
    <x v="11"/>
    <n v="0"/>
    <n v="20000"/>
    <n v="20000"/>
    <x v="87"/>
    <x v="87"/>
  </r>
  <r>
    <x v="11"/>
    <n v="0"/>
    <n v="1000"/>
    <n v="1000"/>
    <x v="10"/>
    <x v="10"/>
  </r>
  <r>
    <x v="11"/>
    <n v="44128"/>
    <n v="39700"/>
    <n v="39700"/>
    <x v="42"/>
    <x v="42"/>
  </r>
  <r>
    <x v="11"/>
    <n v="0"/>
    <n v="0"/>
    <n v="0"/>
    <x v="43"/>
    <x v="43"/>
  </r>
  <r>
    <x v="11"/>
    <n v="0"/>
    <n v="0"/>
    <n v="0"/>
    <x v="44"/>
    <x v="44"/>
  </r>
  <r>
    <x v="11"/>
    <n v="1500"/>
    <n v="3000"/>
    <n v="3000"/>
    <x v="46"/>
    <x v="46"/>
  </r>
  <r>
    <x v="11"/>
    <n v="2400"/>
    <n v="600"/>
    <n v="600"/>
    <x v="47"/>
    <x v="47"/>
  </r>
  <r>
    <x v="11"/>
    <n v="100"/>
    <n v="150"/>
    <n v="150"/>
    <x v="65"/>
    <x v="65"/>
  </r>
  <r>
    <x v="11"/>
    <n v="100"/>
    <n v="100"/>
    <n v="100"/>
    <x v="48"/>
    <x v="48"/>
  </r>
  <r>
    <x v="11"/>
    <n v="5900"/>
    <n v="0"/>
    <n v="0"/>
    <x v="11"/>
    <x v="11"/>
  </r>
  <r>
    <x v="11"/>
    <n v="5800"/>
    <n v="7200"/>
    <n v="7200"/>
    <x v="12"/>
    <x v="12"/>
  </r>
  <r>
    <x v="11"/>
    <n v="500"/>
    <n v="500"/>
    <n v="500"/>
    <x v="50"/>
    <x v="50"/>
  </r>
  <r>
    <x v="11"/>
    <n v="0"/>
    <n v="0"/>
    <n v="0"/>
    <x v="98"/>
    <x v="98"/>
  </r>
  <r>
    <x v="11"/>
    <n v="5000"/>
    <n v="5000"/>
    <n v="5000"/>
    <x v="14"/>
    <x v="14"/>
  </r>
  <r>
    <x v="11"/>
    <n v="5000"/>
    <n v="5000"/>
    <n v="5000"/>
    <x v="52"/>
    <x v="52"/>
  </r>
  <r>
    <x v="11"/>
    <n v="64314"/>
    <n v="65490"/>
    <n v="65490"/>
    <x v="15"/>
    <x v="15"/>
  </r>
  <r>
    <x v="11"/>
    <n v="0"/>
    <n v="0"/>
    <n v="0"/>
    <x v="17"/>
    <x v="17"/>
  </r>
  <r>
    <x v="11"/>
    <n v="0"/>
    <n v="0"/>
    <n v="0"/>
    <x v="53"/>
    <x v="53"/>
  </r>
  <r>
    <x v="11"/>
    <n v="10000"/>
    <n v="5000"/>
    <n v="5000"/>
    <x v="66"/>
    <x v="66"/>
  </r>
  <r>
    <x v="11"/>
    <n v="500"/>
    <n v="500"/>
    <n v="500"/>
    <x v="55"/>
    <x v="55"/>
  </r>
  <r>
    <x v="11"/>
    <n v="13635"/>
    <n v="22000"/>
    <n v="22000"/>
    <x v="56"/>
    <x v="56"/>
  </r>
  <r>
    <x v="11"/>
    <n v="0"/>
    <n v="0"/>
    <n v="0"/>
    <x v="57"/>
    <x v="57"/>
  </r>
  <r>
    <x v="11"/>
    <n v="3300"/>
    <n v="1000"/>
    <n v="1000"/>
    <x v="58"/>
    <x v="58"/>
  </r>
  <r>
    <x v="11"/>
    <n v="325000"/>
    <n v="432000"/>
    <n v="372000"/>
    <x v="18"/>
    <x v="18"/>
  </r>
  <r>
    <x v="11"/>
    <n v="390180"/>
    <n v="320000"/>
    <n v="320000"/>
    <x v="19"/>
    <x v="19"/>
  </r>
  <r>
    <x v="11"/>
    <n v="8000"/>
    <n v="5000"/>
    <n v="5000"/>
    <x v="59"/>
    <x v="59"/>
  </r>
  <r>
    <x v="11"/>
    <n v="0"/>
    <n v="60000"/>
    <n v="50000"/>
    <x v="20"/>
    <x v="20"/>
  </r>
  <r>
    <x v="11"/>
    <n v="0"/>
    <n v="0"/>
    <n v="0"/>
    <x v="23"/>
    <x v="23"/>
  </r>
  <r>
    <x v="12"/>
    <n v="4894209"/>
    <n v="5039908"/>
    <n v="5119818"/>
    <x v="25"/>
    <x v="25"/>
  </r>
  <r>
    <x v="12"/>
    <n v="2440"/>
    <n v="6200"/>
    <n v="7700"/>
    <x v="26"/>
    <x v="26"/>
  </r>
  <r>
    <x v="12"/>
    <n v="0"/>
    <n v="0"/>
    <n v="0"/>
    <x v="61"/>
    <x v="61"/>
  </r>
  <r>
    <x v="12"/>
    <n v="0"/>
    <n v="0"/>
    <n v="0"/>
    <x v="27"/>
    <x v="27"/>
  </r>
  <r>
    <x v="12"/>
    <n v="0"/>
    <n v="0"/>
    <n v="0"/>
    <x v="28"/>
    <x v="28"/>
  </r>
  <r>
    <x v="12"/>
    <n v="2876964"/>
    <n v="3423895.2570666661"/>
    <n v="3602328.2922"/>
    <x v="29"/>
    <x v="29"/>
  </r>
  <r>
    <x v="12"/>
    <n v="20000"/>
    <n v="0"/>
    <n v="0"/>
    <x v="71"/>
    <x v="71"/>
  </r>
  <r>
    <x v="12"/>
    <n v="0"/>
    <n v="25000"/>
    <n v="0"/>
    <x v="30"/>
    <x v="30"/>
  </r>
  <r>
    <x v="12"/>
    <n v="0"/>
    <n v="0"/>
    <n v="0"/>
    <x v="90"/>
    <x v="90"/>
  </r>
  <r>
    <x v="12"/>
    <n v="0"/>
    <n v="0"/>
    <n v="0"/>
    <x v="31"/>
    <x v="31"/>
  </r>
  <r>
    <x v="12"/>
    <n v="0"/>
    <n v="11387.5"/>
    <n v="0"/>
    <x v="32"/>
    <x v="32"/>
  </r>
  <r>
    <x v="12"/>
    <n v="13200"/>
    <n v="7200"/>
    <n v="7200"/>
    <x v="33"/>
    <x v="33"/>
  </r>
  <r>
    <x v="12"/>
    <n v="350000"/>
    <n v="400000"/>
    <n v="400000"/>
    <x v="82"/>
    <x v="82"/>
  </r>
  <r>
    <x v="12"/>
    <n v="250000"/>
    <n v="250000"/>
    <n v="250000"/>
    <x v="92"/>
    <x v="92"/>
  </r>
  <r>
    <x v="12"/>
    <n v="20500"/>
    <n v="22800"/>
    <n v="22800"/>
    <x v="34"/>
    <x v="34"/>
  </r>
  <r>
    <x v="12"/>
    <n v="65000"/>
    <n v="1000"/>
    <n v="1000"/>
    <x v="7"/>
    <x v="7"/>
  </r>
  <r>
    <x v="12"/>
    <n v="0"/>
    <n v="3700"/>
    <n v="2100"/>
    <x v="36"/>
    <x v="36"/>
  </r>
  <r>
    <x v="12"/>
    <n v="0"/>
    <n v="1700"/>
    <n v="0"/>
    <x v="38"/>
    <x v="38"/>
  </r>
  <r>
    <x v="12"/>
    <n v="4180"/>
    <n v="67000"/>
    <n v="70000"/>
    <x v="39"/>
    <x v="39"/>
  </r>
  <r>
    <x v="12"/>
    <n v="28900"/>
    <n v="38500"/>
    <n v="37500"/>
    <x v="42"/>
    <x v="42"/>
  </r>
  <r>
    <x v="12"/>
    <n v="0"/>
    <n v="0"/>
    <n v="0"/>
    <x v="43"/>
    <x v="43"/>
  </r>
  <r>
    <x v="12"/>
    <n v="0"/>
    <n v="0"/>
    <n v="0"/>
    <x v="44"/>
    <x v="44"/>
  </r>
  <r>
    <x v="12"/>
    <n v="0"/>
    <n v="3200"/>
    <n v="3200"/>
    <x v="45"/>
    <x v="45"/>
  </r>
  <r>
    <x v="12"/>
    <n v="2000"/>
    <n v="1120"/>
    <n v="1120"/>
    <x v="46"/>
    <x v="46"/>
  </r>
  <r>
    <x v="12"/>
    <n v="0"/>
    <n v="0"/>
    <n v="0"/>
    <x v="47"/>
    <x v="47"/>
  </r>
  <r>
    <x v="12"/>
    <n v="16900"/>
    <n v="0"/>
    <n v="0"/>
    <x v="11"/>
    <x v="11"/>
  </r>
  <r>
    <x v="12"/>
    <n v="0"/>
    <n v="20000"/>
    <n v="20000"/>
    <x v="12"/>
    <x v="12"/>
  </r>
  <r>
    <x v="12"/>
    <n v="5000"/>
    <n v="7000"/>
    <n v="7000"/>
    <x v="50"/>
    <x v="50"/>
  </r>
  <r>
    <x v="12"/>
    <n v="1425000"/>
    <n v="1300000"/>
    <n v="1300000"/>
    <x v="98"/>
    <x v="98"/>
  </r>
  <r>
    <x v="12"/>
    <n v="0"/>
    <n v="0"/>
    <n v="0"/>
    <x v="51"/>
    <x v="51"/>
  </r>
  <r>
    <x v="12"/>
    <n v="1100"/>
    <n v="16000"/>
    <n v="5200"/>
    <x v="14"/>
    <x v="14"/>
  </r>
  <r>
    <x v="12"/>
    <n v="120000"/>
    <n v="150000"/>
    <n v="165000"/>
    <x v="52"/>
    <x v="52"/>
  </r>
  <r>
    <x v="12"/>
    <n v="17500"/>
    <n v="18550"/>
    <n v="18480"/>
    <x v="15"/>
    <x v="15"/>
  </r>
  <r>
    <x v="12"/>
    <n v="0"/>
    <n v="0"/>
    <n v="0"/>
    <x v="16"/>
    <x v="16"/>
  </r>
  <r>
    <x v="12"/>
    <n v="0"/>
    <n v="0"/>
    <n v="0"/>
    <x v="17"/>
    <x v="17"/>
  </r>
  <r>
    <x v="12"/>
    <n v="0"/>
    <n v="9100"/>
    <n v="9100"/>
    <x v="54"/>
    <x v="54"/>
  </r>
  <r>
    <x v="12"/>
    <n v="8000"/>
    <n v="14250"/>
    <n v="14250"/>
    <x v="55"/>
    <x v="55"/>
  </r>
  <r>
    <x v="12"/>
    <n v="118000"/>
    <n v="132800"/>
    <n v="132800"/>
    <x v="56"/>
    <x v="56"/>
  </r>
  <r>
    <x v="12"/>
    <n v="0"/>
    <n v="0"/>
    <n v="0"/>
    <x v="57"/>
    <x v="57"/>
  </r>
  <r>
    <x v="12"/>
    <n v="40800"/>
    <n v="42200"/>
    <n v="41600"/>
    <x v="58"/>
    <x v="58"/>
  </r>
  <r>
    <x v="12"/>
    <n v="1260500"/>
    <n v="1283600"/>
    <n v="1279600"/>
    <x v="18"/>
    <x v="18"/>
  </r>
  <r>
    <x v="12"/>
    <n v="265000"/>
    <n v="276000"/>
    <n v="277000"/>
    <x v="19"/>
    <x v="19"/>
  </r>
  <r>
    <x v="12"/>
    <n v="15000"/>
    <n v="16400"/>
    <n v="16400"/>
    <x v="59"/>
    <x v="59"/>
  </r>
  <r>
    <x v="12"/>
    <n v="45000"/>
    <n v="45000"/>
    <n v="45000"/>
    <x v="20"/>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D16" firstHeaderRow="0" firstDataRow="1" firstDataCol="1" rowPageCount="1" colPageCount="1"/>
  <pivotFields count="6">
    <pivotField axis="axisRow" showAll="0">
      <items count="14">
        <item x="5"/>
        <item x="3"/>
        <item x="4"/>
        <item x="10"/>
        <item x="2"/>
        <item x="8"/>
        <item x="0"/>
        <item x="1"/>
        <item x="12"/>
        <item x="9"/>
        <item x="11"/>
        <item x="7"/>
        <item x="6"/>
        <item t="default"/>
      </items>
    </pivotField>
    <pivotField dataField="1" numFmtId="167" showAll="0"/>
    <pivotField dataField="1" numFmtId="167" showAll="0"/>
    <pivotField dataField="1" numFmtId="167" showAll="0"/>
    <pivotField showAll="0">
      <items count="100">
        <item x="0"/>
        <item x="1"/>
        <item x="2"/>
        <item x="3"/>
        <item x="25"/>
        <item x="26"/>
        <item x="81"/>
        <item x="69"/>
        <item x="70"/>
        <item x="61"/>
        <item x="27"/>
        <item x="28"/>
        <item x="29"/>
        <item x="71"/>
        <item x="4"/>
        <item x="5"/>
        <item x="30"/>
        <item x="90"/>
        <item x="91"/>
        <item x="31"/>
        <item x="32"/>
        <item x="33"/>
        <item x="82"/>
        <item x="92"/>
        <item x="72"/>
        <item x="34"/>
        <item x="6"/>
        <item x="7"/>
        <item x="83"/>
        <item x="35"/>
        <item x="93"/>
        <item x="36"/>
        <item x="73"/>
        <item x="74"/>
        <item x="75"/>
        <item x="37"/>
        <item x="8"/>
        <item x="38"/>
        <item x="39"/>
        <item x="76"/>
        <item x="84"/>
        <item x="62"/>
        <item x="85"/>
        <item x="86"/>
        <item x="94"/>
        <item x="63"/>
        <item x="64"/>
        <item x="77"/>
        <item x="95"/>
        <item x="78"/>
        <item x="40"/>
        <item x="9"/>
        <item x="41"/>
        <item x="87"/>
        <item x="79"/>
        <item x="10"/>
        <item x="96"/>
        <item x="88"/>
        <item x="97"/>
        <item x="42"/>
        <item x="43"/>
        <item x="44"/>
        <item x="45"/>
        <item x="46"/>
        <item x="47"/>
        <item x="65"/>
        <item x="48"/>
        <item x="11"/>
        <item x="49"/>
        <item x="12"/>
        <item x="50"/>
        <item x="98"/>
        <item x="13"/>
        <item x="51"/>
        <item x="14"/>
        <item x="52"/>
        <item x="15"/>
        <item x="16"/>
        <item x="17"/>
        <item x="53"/>
        <item x="66"/>
        <item x="54"/>
        <item x="55"/>
        <item x="56"/>
        <item x="57"/>
        <item x="58"/>
        <item x="18"/>
        <item x="19"/>
        <item x="67"/>
        <item x="80"/>
        <item x="59"/>
        <item x="20"/>
        <item x="89"/>
        <item x="21"/>
        <item x="60"/>
        <item x="68"/>
        <item x="22"/>
        <item x="23"/>
        <item x="24"/>
        <item t="default"/>
      </items>
    </pivotField>
    <pivotField axis="axisPage" multipleItemSelectionAllowed="1" showAll="0">
      <items count="78">
        <item h="1" x="39"/>
        <item h="1" x="1"/>
        <item h="1" x="3"/>
        <item h="1" x="33"/>
        <item h="1" x="2"/>
        <item h="1" m="1" x="75"/>
        <item x="50"/>
        <item h="1" x="47"/>
        <item h="1" x="51"/>
        <item h="1" x="30"/>
        <item h="1" m="1" x="64"/>
        <item h="1" x="41"/>
        <item h="1" m="1" x="62"/>
        <item h="1" m="1" x="65"/>
        <item h="1" x="37"/>
        <item h="1" x="5"/>
        <item h="1" x="49"/>
        <item h="1" x="31"/>
        <item h="1" m="1" x="72"/>
        <item h="1" x="6"/>
        <item h="1" x="9"/>
        <item h="1" m="1" x="74"/>
        <item h="1" x="32"/>
        <item h="1" x="26"/>
        <item h="1" x="48"/>
        <item h="1" x="43"/>
        <item h="1" x="38"/>
        <item h="1" x="57"/>
        <item h="1" x="8"/>
        <item h="1" x="59"/>
        <item h="1" m="1" x="66"/>
        <item x="46"/>
        <item x="18"/>
        <item x="17"/>
        <item x="21"/>
        <item h="1" m="1" x="63"/>
        <item x="45"/>
        <item h="1" x="20"/>
        <item h="1" x="23"/>
        <item h="1" x="4"/>
        <item h="1" x="10"/>
        <item h="1" m="1" x="67"/>
        <item h="1" x="16"/>
        <item h="1" x="53"/>
        <item x="24"/>
        <item h="1" m="1" x="69"/>
        <item h="1" x="15"/>
        <item h="1" x="12"/>
        <item h="1" x="11"/>
        <item x="55"/>
        <item h="1" m="1" x="76"/>
        <item h="1" m="1" x="73"/>
        <item h="1" x="0"/>
        <item h="1" x="14"/>
        <item h="1" m="1" x="61"/>
        <item h="1" x="35"/>
        <item h="1" x="7"/>
        <item h="1" x="27"/>
        <item h="1" m="1" x="60"/>
        <item h="1" x="42"/>
        <item x="44"/>
        <item h="1" x="58"/>
        <item h="1" m="1" x="70"/>
        <item h="1" x="34"/>
        <item x="40"/>
        <item x="56"/>
        <item x="22"/>
        <item h="1" x="25"/>
        <item h="1" x="13"/>
        <item h="1" m="1" x="68"/>
        <item h="1" x="36"/>
        <item h="1" x="29"/>
        <item h="1" x="19"/>
        <item h="1" x="54"/>
        <item h="1" x="28"/>
        <item h="1" m="1" x="71"/>
        <item h="1" x="52"/>
        <item t="default"/>
      </items>
    </pivotField>
  </pivotFields>
  <rowFields count="1">
    <field x="0"/>
  </rowFields>
  <rowItems count="13">
    <i>
      <x/>
    </i>
    <i>
      <x v="1"/>
    </i>
    <i>
      <x v="2"/>
    </i>
    <i>
      <x v="3"/>
    </i>
    <i>
      <x v="4"/>
    </i>
    <i>
      <x v="5"/>
    </i>
    <i>
      <x v="7"/>
    </i>
    <i>
      <x v="8"/>
    </i>
    <i>
      <x v="9"/>
    </i>
    <i>
      <x v="10"/>
    </i>
    <i>
      <x v="11"/>
    </i>
    <i>
      <x v="12"/>
    </i>
    <i t="grand">
      <x/>
    </i>
  </rowItems>
  <colFields count="1">
    <field x="-2"/>
  </colFields>
  <colItems count="3">
    <i>
      <x/>
    </i>
    <i i="1">
      <x v="1"/>
    </i>
    <i i="2">
      <x v="2"/>
    </i>
  </colItems>
  <pageFields count="1">
    <pageField fld="5" hier="-1"/>
  </pageFields>
  <dataFields count="3">
    <dataField name="Sum of CFY_Budget" fld="1" baseField="0" baseItem="0"/>
    <dataField name="Sum of FY 2014/15" fld="2" baseField="0" baseItem="0"/>
    <dataField name="Sum of FY 2015/16" fld="3" baseField="0" baseItem="0"/>
  </dataFields>
  <formats count="3">
    <format dxfId="10">
      <pivotArea outline="0" collapsedLevelsAreSubtotals="1" fieldPosition="0"/>
    </format>
    <format dxfId="9">
      <pivotArea dataOnly="0" labelOnly="1" outline="0" fieldPosition="0">
        <references count="1">
          <reference field="5" count="0"/>
        </references>
      </pivotArea>
    </format>
    <format dxfId="8">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D16" firstHeaderRow="0" firstDataRow="1" firstDataCol="1" rowPageCount="1" colPageCount="1"/>
  <pivotFields count="6">
    <pivotField axis="axisRow" showAll="0">
      <items count="14">
        <item x="5"/>
        <item x="3"/>
        <item x="4"/>
        <item x="10"/>
        <item x="2"/>
        <item x="8"/>
        <item x="0"/>
        <item x="1"/>
        <item x="12"/>
        <item x="9"/>
        <item x="11"/>
        <item x="7"/>
        <item x="6"/>
        <item t="default"/>
      </items>
    </pivotField>
    <pivotField dataField="1" numFmtId="167" showAll="0"/>
    <pivotField dataField="1" numFmtId="167" showAll="0"/>
    <pivotField dataField="1" numFmtId="167" showAll="0"/>
    <pivotField showAll="0">
      <items count="100">
        <item x="0"/>
        <item x="1"/>
        <item x="2"/>
        <item x="3"/>
        <item x="25"/>
        <item x="26"/>
        <item x="81"/>
        <item x="69"/>
        <item x="70"/>
        <item x="61"/>
        <item x="27"/>
        <item x="28"/>
        <item x="29"/>
        <item x="71"/>
        <item x="4"/>
        <item x="5"/>
        <item x="30"/>
        <item x="90"/>
        <item x="91"/>
        <item x="31"/>
        <item x="32"/>
        <item x="33"/>
        <item x="82"/>
        <item x="92"/>
        <item x="72"/>
        <item x="34"/>
        <item x="6"/>
        <item x="7"/>
        <item x="83"/>
        <item x="35"/>
        <item x="93"/>
        <item x="36"/>
        <item x="73"/>
        <item x="74"/>
        <item x="75"/>
        <item x="37"/>
        <item x="8"/>
        <item x="38"/>
        <item x="39"/>
        <item x="76"/>
        <item x="84"/>
        <item x="62"/>
        <item x="85"/>
        <item x="86"/>
        <item x="94"/>
        <item x="63"/>
        <item x="64"/>
        <item x="77"/>
        <item x="95"/>
        <item x="78"/>
        <item x="40"/>
        <item x="9"/>
        <item x="41"/>
        <item x="87"/>
        <item x="79"/>
        <item x="10"/>
        <item x="96"/>
        <item x="88"/>
        <item x="97"/>
        <item x="42"/>
        <item x="43"/>
        <item x="44"/>
        <item x="45"/>
        <item x="46"/>
        <item x="47"/>
        <item x="65"/>
        <item x="48"/>
        <item x="11"/>
        <item x="49"/>
        <item x="12"/>
        <item x="50"/>
        <item x="98"/>
        <item x="13"/>
        <item x="51"/>
        <item x="14"/>
        <item x="52"/>
        <item x="15"/>
        <item x="16"/>
        <item x="17"/>
        <item x="53"/>
        <item x="66"/>
        <item x="54"/>
        <item x="55"/>
        <item x="56"/>
        <item x="57"/>
        <item x="58"/>
        <item x="18"/>
        <item x="19"/>
        <item x="67"/>
        <item x="80"/>
        <item x="59"/>
        <item x="20"/>
        <item x="89"/>
        <item x="21"/>
        <item x="60"/>
        <item x="68"/>
        <item x="22"/>
        <item x="23"/>
        <item x="24"/>
        <item t="default"/>
      </items>
    </pivotField>
    <pivotField axis="axisPage" multipleItemSelectionAllowed="1" showAll="0">
      <items count="78">
        <item h="1" x="39"/>
        <item h="1" x="1"/>
        <item h="1" x="3"/>
        <item h="1" x="33"/>
        <item h="1" x="2"/>
        <item h="1" m="1" x="75"/>
        <item h="1" x="50"/>
        <item h="1" x="47"/>
        <item h="1" x="51"/>
        <item h="1" x="30"/>
        <item h="1" m="1" x="64"/>
        <item h="1" x="41"/>
        <item h="1" m="1" x="62"/>
        <item h="1" m="1" x="65"/>
        <item h="1" x="37"/>
        <item h="1" x="5"/>
        <item h="1" x="49"/>
        <item h="1" x="31"/>
        <item h="1" m="1" x="72"/>
        <item h="1" x="6"/>
        <item h="1" x="9"/>
        <item h="1" m="1" x="74"/>
        <item h="1" x="32"/>
        <item h="1" x="26"/>
        <item h="1" x="48"/>
        <item h="1" x="43"/>
        <item h="1" x="38"/>
        <item h="1" x="57"/>
        <item h="1" x="8"/>
        <item h="1" x="59"/>
        <item h="1" m="1" x="66"/>
        <item h="1" x="46"/>
        <item h="1" x="18"/>
        <item x="17"/>
        <item x="21"/>
        <item h="1" m="1" x="63"/>
        <item h="1" x="45"/>
        <item h="1" x="20"/>
        <item h="1" x="23"/>
        <item h="1" x="4"/>
        <item h="1" x="10"/>
        <item h="1" m="1" x="67"/>
        <item h="1" x="16"/>
        <item h="1" x="53"/>
        <item h="1" x="24"/>
        <item h="1" m="1" x="69"/>
        <item h="1" x="15"/>
        <item h="1" x="12"/>
        <item h="1" x="11"/>
        <item h="1" x="55"/>
        <item h="1" m="1" x="76"/>
        <item h="1" m="1" x="73"/>
        <item h="1" x="0"/>
        <item h="1" x="14"/>
        <item h="1" m="1" x="61"/>
        <item h="1" x="35"/>
        <item h="1" x="7"/>
        <item h="1" x="27"/>
        <item h="1" m="1" x="60"/>
        <item h="1" x="42"/>
        <item h="1" x="44"/>
        <item h="1" x="58"/>
        <item h="1" m="1" x="70"/>
        <item h="1" x="34"/>
        <item h="1" x="40"/>
        <item h="1" x="56"/>
        <item h="1" x="22"/>
        <item h="1" x="25"/>
        <item h="1" x="13"/>
        <item h="1" m="1" x="68"/>
        <item h="1" x="36"/>
        <item h="1" x="29"/>
        <item h="1" x="19"/>
        <item h="1" x="54"/>
        <item h="1" x="28"/>
        <item h="1" m="1" x="71"/>
        <item h="1" x="52"/>
        <item t="default"/>
      </items>
    </pivotField>
  </pivotFields>
  <rowFields count="1">
    <field x="0"/>
  </rowFields>
  <rowItems count="13">
    <i>
      <x/>
    </i>
    <i>
      <x v="1"/>
    </i>
    <i>
      <x v="2"/>
    </i>
    <i>
      <x v="3"/>
    </i>
    <i>
      <x v="4"/>
    </i>
    <i>
      <x v="5"/>
    </i>
    <i>
      <x v="7"/>
    </i>
    <i>
      <x v="8"/>
    </i>
    <i>
      <x v="9"/>
    </i>
    <i>
      <x v="10"/>
    </i>
    <i>
      <x v="11"/>
    </i>
    <i>
      <x v="12"/>
    </i>
    <i t="grand">
      <x/>
    </i>
  </rowItems>
  <colFields count="1">
    <field x="-2"/>
  </colFields>
  <colItems count="3">
    <i>
      <x/>
    </i>
    <i i="1">
      <x v="1"/>
    </i>
    <i i="2">
      <x v="2"/>
    </i>
  </colItems>
  <pageFields count="1">
    <pageField fld="5" hier="-1"/>
  </pageFields>
  <dataFields count="3">
    <dataField name="Sum of CFY_Budget" fld="1" baseField="0" baseItem="0"/>
    <dataField name="Sum of FY 2014/15" fld="2" baseField="0" baseItem="0"/>
    <dataField name="Sum of FY 2015/16" fld="3" baseField="0" baseItem="0"/>
  </dataFields>
  <formats count="3">
    <format dxfId="7">
      <pivotArea outline="0" collapsedLevelsAreSubtotals="1" fieldPosition="0"/>
    </format>
    <format dxfId="6">
      <pivotArea dataOnly="0" labelOnly="1" outline="0" fieldPosition="0">
        <references count="1">
          <reference field="5" count="0"/>
        </references>
      </pivotArea>
    </format>
    <format dxfId="5">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D16" firstHeaderRow="0" firstDataRow="1" firstDataCol="1" rowPageCount="1" colPageCount="1"/>
  <pivotFields count="6">
    <pivotField axis="axisRow" showAll="0">
      <items count="14">
        <item x="5"/>
        <item x="3"/>
        <item x="4"/>
        <item x="10"/>
        <item x="2"/>
        <item x="8"/>
        <item x="0"/>
        <item x="1"/>
        <item x="12"/>
        <item x="9"/>
        <item x="11"/>
        <item x="7"/>
        <item x="6"/>
        <item t="default"/>
      </items>
    </pivotField>
    <pivotField dataField="1" numFmtId="167" showAll="0"/>
    <pivotField dataField="1" numFmtId="167" showAll="0"/>
    <pivotField dataField="1" numFmtId="167" showAll="0"/>
    <pivotField showAll="0">
      <items count="100">
        <item x="0"/>
        <item x="1"/>
        <item x="2"/>
        <item x="3"/>
        <item x="25"/>
        <item x="26"/>
        <item x="81"/>
        <item x="69"/>
        <item x="70"/>
        <item x="61"/>
        <item x="27"/>
        <item x="28"/>
        <item x="29"/>
        <item x="71"/>
        <item x="4"/>
        <item x="5"/>
        <item x="30"/>
        <item x="90"/>
        <item x="91"/>
        <item x="31"/>
        <item x="32"/>
        <item x="33"/>
        <item x="82"/>
        <item x="92"/>
        <item x="72"/>
        <item x="34"/>
        <item x="6"/>
        <item x="7"/>
        <item x="83"/>
        <item x="35"/>
        <item x="93"/>
        <item x="36"/>
        <item x="73"/>
        <item x="74"/>
        <item x="75"/>
        <item x="37"/>
        <item x="8"/>
        <item x="38"/>
        <item x="39"/>
        <item x="76"/>
        <item x="84"/>
        <item x="62"/>
        <item x="85"/>
        <item x="86"/>
        <item x="94"/>
        <item x="63"/>
        <item x="64"/>
        <item x="77"/>
        <item x="95"/>
        <item x="78"/>
        <item x="40"/>
        <item x="9"/>
        <item x="41"/>
        <item x="87"/>
        <item x="79"/>
        <item x="10"/>
        <item x="96"/>
        <item x="88"/>
        <item x="97"/>
        <item x="42"/>
        <item x="43"/>
        <item x="44"/>
        <item x="45"/>
        <item x="46"/>
        <item x="47"/>
        <item x="65"/>
        <item x="48"/>
        <item x="11"/>
        <item x="49"/>
        <item x="12"/>
        <item x="50"/>
        <item x="98"/>
        <item x="13"/>
        <item x="51"/>
        <item x="14"/>
        <item x="52"/>
        <item x="15"/>
        <item x="16"/>
        <item x="17"/>
        <item x="53"/>
        <item x="66"/>
        <item x="54"/>
        <item x="55"/>
        <item x="56"/>
        <item x="57"/>
        <item x="58"/>
        <item x="18"/>
        <item x="19"/>
        <item x="67"/>
        <item x="80"/>
        <item x="59"/>
        <item x="20"/>
        <item x="89"/>
        <item x="21"/>
        <item x="60"/>
        <item x="68"/>
        <item x="22"/>
        <item x="23"/>
        <item x="24"/>
        <item t="default"/>
      </items>
    </pivotField>
    <pivotField axis="axisPage" multipleItemSelectionAllowed="1" showAll="0">
      <items count="78">
        <item h="1" x="39"/>
        <item h="1" x="1"/>
        <item h="1" x="3"/>
        <item h="1" x="33"/>
        <item h="1" x="2"/>
        <item h="1" m="1" x="75"/>
        <item x="50"/>
        <item h="1" x="47"/>
        <item h="1" x="51"/>
        <item h="1" x="30"/>
        <item h="1" m="1" x="64"/>
        <item h="1" x="41"/>
        <item h="1" m="1" x="62"/>
        <item h="1" m="1" x="65"/>
        <item h="1" x="37"/>
        <item h="1" x="5"/>
        <item h="1" x="49"/>
        <item h="1" x="31"/>
        <item h="1" m="1" x="72"/>
        <item h="1" x="6"/>
        <item h="1" x="9"/>
        <item h="1" m="1" x="74"/>
        <item h="1" x="32"/>
        <item h="1" x="26"/>
        <item h="1" x="48"/>
        <item h="1" x="43"/>
        <item h="1" x="38"/>
        <item h="1" x="57"/>
        <item h="1" x="8"/>
        <item h="1" x="59"/>
        <item h="1" m="1" x="66"/>
        <item h="1" x="46"/>
        <item x="18"/>
        <item x="17"/>
        <item x="21"/>
        <item h="1" m="1" x="63"/>
        <item x="45"/>
        <item h="1" x="20"/>
        <item h="1" x="23"/>
        <item h="1" x="4"/>
        <item h="1" x="10"/>
        <item h="1" m="1" x="67"/>
        <item h="1" x="16"/>
        <item h="1" x="53"/>
        <item h="1" x="24"/>
        <item h="1" m="1" x="69"/>
        <item h="1" x="15"/>
        <item h="1" x="12"/>
        <item h="1" x="11"/>
        <item h="1" x="55"/>
        <item h="1" m="1" x="76"/>
        <item h="1" m="1" x="73"/>
        <item h="1" x="0"/>
        <item h="1" x="14"/>
        <item h="1" m="1" x="61"/>
        <item h="1" x="35"/>
        <item h="1" x="7"/>
        <item h="1" x="27"/>
        <item h="1" m="1" x="60"/>
        <item h="1" x="42"/>
        <item x="44"/>
        <item h="1" x="58"/>
        <item h="1" m="1" x="70"/>
        <item h="1" x="34"/>
        <item x="40"/>
        <item h="1" x="56"/>
        <item h="1" x="22"/>
        <item h="1" x="25"/>
        <item h="1" x="13"/>
        <item h="1" m="1" x="68"/>
        <item h="1" x="36"/>
        <item h="1" x="29"/>
        <item h="1" x="19"/>
        <item h="1" x="54"/>
        <item h="1" x="28"/>
        <item h="1" m="1" x="71"/>
        <item h="1" x="52"/>
        <item t="default"/>
      </items>
    </pivotField>
  </pivotFields>
  <rowFields count="1">
    <field x="0"/>
  </rowFields>
  <rowItems count="13">
    <i>
      <x/>
    </i>
    <i>
      <x v="1"/>
    </i>
    <i>
      <x v="2"/>
    </i>
    <i>
      <x v="3"/>
    </i>
    <i>
      <x v="4"/>
    </i>
    <i>
      <x v="5"/>
    </i>
    <i>
      <x v="7"/>
    </i>
    <i>
      <x v="8"/>
    </i>
    <i>
      <x v="9"/>
    </i>
    <i>
      <x v="10"/>
    </i>
    <i>
      <x v="11"/>
    </i>
    <i>
      <x v="12"/>
    </i>
    <i t="grand">
      <x/>
    </i>
  </rowItems>
  <colFields count="1">
    <field x="-2"/>
  </colFields>
  <colItems count="3">
    <i>
      <x/>
    </i>
    <i i="1">
      <x v="1"/>
    </i>
    <i i="2">
      <x v="2"/>
    </i>
  </colItems>
  <pageFields count="1">
    <pageField fld="5" hier="-1"/>
  </pageFields>
  <dataFields count="3">
    <dataField name="Sum of CFY_Budget" fld="1" baseField="0" baseItem="0"/>
    <dataField name="Sum of FY 2014/15" fld="2" baseField="0" baseItem="0"/>
    <dataField name="Sum of FY 2015/16" fld="3" baseField="0" baseItem="0"/>
  </dataFields>
  <formats count="3">
    <format dxfId="4">
      <pivotArea outline="0" collapsedLevelsAreSubtotals="1" fieldPosition="0"/>
    </format>
    <format dxfId="3">
      <pivotArea dataOnly="0" labelOnly="1" outline="0" fieldPosition="0">
        <references count="1">
          <reference field="5" count="0"/>
        </references>
      </pivotArea>
    </format>
    <format dxfId="2">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5" cacheId="1" applyNumberFormats="0" applyBorderFormats="0" applyFontFormats="0" applyPatternFormats="0" applyAlignmentFormats="0" applyWidthHeightFormats="1" dataCaption="Values" updatedVersion="4" minRefreshableVersion="3" useAutoFormatting="1" itemPrintTitles="1" createdVersion="4" indent="0" compact="0" compactData="0" multipleFieldFilters="0">
  <location ref="A5:D8" firstHeaderRow="0" firstDataRow="1" firstDataCol="1" rowPageCount="2" colPageCount="1"/>
  <pivotFields count="6">
    <pivotField axis="axisRow" compact="0" outline="0" multipleItemSelectionAllowed="1" showAll="0">
      <items count="14">
        <item x="5"/>
        <item x="3"/>
        <item x="4"/>
        <item x="10"/>
        <item x="2"/>
        <item x="8"/>
        <item h="1" x="0"/>
        <item x="1"/>
        <item x="12"/>
        <item x="9"/>
        <item x="11"/>
        <item x="7"/>
        <item x="6"/>
        <item t="default"/>
      </items>
    </pivotField>
    <pivotField dataField="1" compact="0" numFmtId="4" outline="0" showAll="0"/>
    <pivotField dataField="1" compact="0" numFmtId="4" outline="0" showAll="0"/>
    <pivotField dataField="1" compact="0" numFmtId="4" outline="0" showAll="0"/>
    <pivotField axis="axisPage" compact="0" outline="0" multipleItemSelectionAllowed="1" showAll="0" defaultSubtotal="0">
      <items count="99">
        <item h="1" x="0"/>
        <item h="1" x="1"/>
        <item h="1" x="2"/>
        <item h="1" x="3"/>
        <item h="1" x="25"/>
        <item h="1" x="26"/>
        <item h="1" x="81"/>
        <item h="1" x="69"/>
        <item h="1" x="70"/>
        <item h="1" x="61"/>
        <item h="1" x="27"/>
        <item h="1" x="28"/>
        <item h="1" x="29"/>
        <item h="1" x="71"/>
        <item h="1" x="4"/>
        <item h="1" x="5"/>
        <item h="1" x="30"/>
        <item h="1" x="90"/>
        <item h="1" x="91"/>
        <item h="1" x="31"/>
        <item h="1" x="32"/>
        <item h="1" x="33"/>
        <item h="1" x="82"/>
        <item h="1" x="92"/>
        <item h="1" x="72"/>
        <item h="1" x="34"/>
        <item h="1" x="6"/>
        <item h="1" x="7"/>
        <item x="83"/>
        <item h="1" x="35"/>
        <item h="1" x="93"/>
        <item h="1" x="36"/>
        <item h="1" x="73"/>
        <item h="1" x="74"/>
        <item h="1" x="75"/>
        <item h="1" x="37"/>
        <item h="1" x="8"/>
        <item h="1" x="38"/>
        <item h="1" x="39"/>
        <item h="1" x="76"/>
        <item h="1" x="84"/>
        <item h="1" x="62"/>
        <item h="1" x="85"/>
        <item h="1" x="86"/>
        <item h="1" x="94"/>
        <item h="1" x="63"/>
        <item h="1" x="64"/>
        <item h="1" x="77"/>
        <item h="1" x="95"/>
        <item h="1" x="78"/>
        <item h="1" x="40"/>
        <item h="1" x="9"/>
        <item h="1" x="41"/>
        <item h="1" x="87"/>
        <item h="1" x="79"/>
        <item h="1" x="10"/>
        <item h="1" x="96"/>
        <item h="1" x="88"/>
        <item h="1" x="97"/>
        <item h="1" x="42"/>
        <item h="1" x="43"/>
        <item h="1" x="44"/>
        <item h="1" x="45"/>
        <item h="1" x="46"/>
        <item h="1" x="47"/>
        <item h="1" x="65"/>
        <item h="1" x="48"/>
        <item h="1" x="11"/>
        <item h="1" x="49"/>
        <item h="1" x="12"/>
        <item h="1" x="50"/>
        <item h="1" x="98"/>
        <item h="1" x="13"/>
        <item h="1" x="51"/>
        <item h="1" x="14"/>
        <item h="1" x="52"/>
        <item h="1" x="15"/>
        <item h="1" x="16"/>
        <item h="1" x="17"/>
        <item h="1" x="53"/>
        <item h="1" x="66"/>
        <item h="1" x="54"/>
        <item h="1" x="55"/>
        <item h="1" x="56"/>
        <item h="1" x="57"/>
        <item h="1" x="58"/>
        <item h="1" x="18"/>
        <item h="1" x="19"/>
        <item h="1" x="67"/>
        <item h="1" x="80"/>
        <item h="1" x="59"/>
        <item h="1" x="20"/>
        <item h="1" x="89"/>
        <item h="1" x="21"/>
        <item h="1" x="60"/>
        <item h="1" x="68"/>
        <item h="1" x="22"/>
        <item h="1" x="23"/>
        <item h="1" x="24"/>
      </items>
    </pivotField>
    <pivotField axis="axisPage" compact="0" outline="0" showAll="0" defaultSubtotal="0">
      <items count="99">
        <item x="60"/>
        <item x="3"/>
        <item x="6"/>
        <item x="52"/>
        <item x="1"/>
        <item x="2"/>
        <item x="16"/>
        <item x="17"/>
        <item x="4"/>
        <item x="73"/>
        <item x="81"/>
        <item x="34"/>
        <item x="76"/>
        <item x="83"/>
        <item x="45"/>
        <item x="37"/>
        <item x="66"/>
        <item x="8"/>
        <item x="38"/>
        <item x="58"/>
        <item x="9"/>
        <item x="0"/>
        <item x="80"/>
        <item x="12"/>
        <item x="50"/>
        <item x="75"/>
        <item x="10"/>
        <item x="14"/>
        <item x="74"/>
        <item x="51"/>
        <item x="93"/>
        <item x="35"/>
        <item x="79"/>
        <item x="68"/>
        <item x="59"/>
        <item x="96"/>
        <item x="13"/>
        <item x="98"/>
        <item x="64"/>
        <item x="71"/>
        <item x="32"/>
        <item x="28"/>
        <item x="27"/>
        <item x="29"/>
        <item x="77"/>
        <item x="70"/>
        <item x="31"/>
        <item x="84"/>
        <item x="48"/>
        <item x="7"/>
        <item x="43"/>
        <item x="15"/>
        <item x="95"/>
        <item x="44"/>
        <item x="23"/>
        <item x="88"/>
        <item x="39"/>
        <item x="24"/>
        <item x="22"/>
        <item x="19"/>
        <item x="18"/>
        <item x="26"/>
        <item x="90"/>
        <item x="65"/>
        <item x="78"/>
        <item x="5"/>
        <item x="86"/>
        <item x="61"/>
        <item x="21"/>
        <item x="92"/>
        <item x="53"/>
        <item x="85"/>
        <item x="55"/>
        <item x="57"/>
        <item x="11"/>
        <item x="40"/>
        <item x="72"/>
        <item x="62"/>
        <item x="67"/>
        <item x="69"/>
        <item x="97"/>
        <item x="36"/>
        <item x="54"/>
        <item x="91"/>
        <item x="30"/>
        <item x="25"/>
        <item x="33"/>
        <item x="20"/>
        <item x="46"/>
        <item x="47"/>
        <item x="63"/>
        <item x="56"/>
        <item x="42"/>
        <item x="82"/>
        <item x="89"/>
        <item x="41"/>
        <item x="94"/>
        <item x="49"/>
        <item x="87"/>
      </items>
    </pivotField>
  </pivotFields>
  <rowFields count="1">
    <field x="0"/>
  </rowFields>
  <rowItems count="3">
    <i>
      <x/>
    </i>
    <i>
      <x v="12"/>
    </i>
    <i t="grand">
      <x/>
    </i>
  </rowItems>
  <colFields count="1">
    <field x="-2"/>
  </colFields>
  <colItems count="3">
    <i>
      <x/>
    </i>
    <i i="1">
      <x v="1"/>
    </i>
    <i i="2">
      <x v="2"/>
    </i>
  </colItems>
  <pageFields count="2">
    <pageField fld="4" hier="-1"/>
    <pageField fld="5" hier="-1"/>
  </pageFields>
  <dataFields count="3">
    <dataField name="Sum of CFY_Budget" fld="1" baseField="0" baseItem="0"/>
    <dataField name="Sum of FY 2014/15" fld="2" baseField="0" baseItem="0"/>
    <dataField name="Sum of FY 2015/16" fld="3" baseField="0" baseItem="0"/>
  </dataFields>
  <formats count="2">
    <format dxfId="1">
      <pivotArea outline="0" collapsedLevelsAreSubtotals="1" fieldPosition="0"/>
    </format>
    <format dxfId="0">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67"/>
  <sheetViews>
    <sheetView zoomScaleNormal="100" workbookViewId="0">
      <selection activeCell="D16" sqref="D16"/>
    </sheetView>
  </sheetViews>
  <sheetFormatPr defaultRowHeight="14.3" x14ac:dyDescent="0.25"/>
  <cols>
    <col min="1" max="1" width="38.125" customWidth="1"/>
    <col min="2" max="2" width="3" customWidth="1"/>
    <col min="3" max="5" width="15.25" bestFit="1" customWidth="1"/>
    <col min="6" max="6" width="2.875" customWidth="1"/>
    <col min="7" max="7" width="15.25" bestFit="1" customWidth="1"/>
    <col min="8" max="8" width="14.25" bestFit="1" customWidth="1"/>
    <col min="9" max="9" width="14.25" customWidth="1"/>
    <col min="10" max="10" width="1.875" customWidth="1"/>
    <col min="11" max="13" width="9.25" hidden="1" customWidth="1"/>
    <col min="15" max="15" width="10.875" customWidth="1"/>
    <col min="16" max="16" width="2.625" customWidth="1"/>
    <col min="17" max="17" width="23.125" customWidth="1"/>
    <col min="19" max="19" width="9.875" customWidth="1"/>
  </cols>
  <sheetData>
    <row r="1" spans="1:19" x14ac:dyDescent="0.25">
      <c r="C1" s="13"/>
      <c r="D1" s="13"/>
    </row>
    <row r="2" spans="1:19" ht="30.1" customHeight="1" x14ac:dyDescent="0.25">
      <c r="A2" s="6" t="s">
        <v>4234</v>
      </c>
      <c r="B2" s="6"/>
      <c r="N2" s="266" t="s">
        <v>4243</v>
      </c>
      <c r="O2" s="266"/>
      <c r="Q2" s="266" t="s">
        <v>4278</v>
      </c>
      <c r="R2" s="6"/>
      <c r="S2" s="6"/>
    </row>
    <row r="3" spans="1:19" x14ac:dyDescent="0.25">
      <c r="A3" s="267" t="s">
        <v>145</v>
      </c>
      <c r="B3" s="267"/>
      <c r="C3" s="185" t="s">
        <v>4241</v>
      </c>
      <c r="D3" s="185" t="s">
        <v>2</v>
      </c>
      <c r="E3" s="185" t="s">
        <v>3</v>
      </c>
      <c r="F3" s="185"/>
      <c r="G3" s="185" t="s">
        <v>4245</v>
      </c>
      <c r="H3" s="185" t="s">
        <v>4246</v>
      </c>
      <c r="I3" s="185" t="s">
        <v>4244</v>
      </c>
      <c r="J3" s="185"/>
      <c r="K3" s="185"/>
      <c r="L3" s="185"/>
      <c r="M3" s="185"/>
      <c r="N3" s="267">
        <v>2015</v>
      </c>
      <c r="O3" s="267">
        <v>2016</v>
      </c>
      <c r="Q3" s="267">
        <v>2016</v>
      </c>
    </row>
    <row r="4" spans="1:19" x14ac:dyDescent="0.25">
      <c r="A4" t="s">
        <v>120</v>
      </c>
      <c r="C4" s="12">
        <v>12854172</v>
      </c>
      <c r="D4" s="12">
        <v>14807499.862000002</v>
      </c>
      <c r="E4" s="12">
        <v>15255730.299799999</v>
      </c>
      <c r="F4" s="12"/>
      <c r="G4" s="12">
        <v>1953327.8620000016</v>
      </c>
      <c r="H4" s="12">
        <v>448230.43779999763</v>
      </c>
      <c r="I4" s="12">
        <v>2401558.2997999992</v>
      </c>
      <c r="J4" s="12"/>
      <c r="K4" s="12">
        <v>12.854172</v>
      </c>
      <c r="L4" s="12">
        <v>14.807499862</v>
      </c>
      <c r="M4" s="12">
        <v>15.2557302998</v>
      </c>
      <c r="N4" s="11">
        <v>0.15196061341018322</v>
      </c>
      <c r="O4" s="11">
        <v>3.0270500893285611E-2</v>
      </c>
      <c r="Q4" s="11">
        <v>0.18683103818744601</v>
      </c>
    </row>
    <row r="5" spans="1:19" x14ac:dyDescent="0.25">
      <c r="A5" t="s">
        <v>5</v>
      </c>
      <c r="C5" s="12">
        <v>16456443</v>
      </c>
      <c r="D5" s="12">
        <v>18207719.147712</v>
      </c>
      <c r="E5" s="12">
        <v>18628877.413258001</v>
      </c>
      <c r="F5" s="12"/>
      <c r="G5" s="12">
        <v>1751276.1477119997</v>
      </c>
      <c r="H5" s="12">
        <v>421158.26554600149</v>
      </c>
      <c r="I5" s="12">
        <v>2172434.4132580012</v>
      </c>
      <c r="J5" s="12"/>
      <c r="K5" s="12">
        <v>16.456443</v>
      </c>
      <c r="L5" s="12">
        <v>18.207719147711998</v>
      </c>
      <c r="M5" s="12">
        <v>18.628877413258007</v>
      </c>
      <c r="N5" s="11">
        <v>0.10641887482683832</v>
      </c>
      <c r="O5" s="11">
        <v>2.3130753617699812E-2</v>
      </c>
      <c r="Q5" s="11">
        <v>0.13201117721843056</v>
      </c>
    </row>
    <row r="6" spans="1:19" x14ac:dyDescent="0.25">
      <c r="A6" t="s">
        <v>6</v>
      </c>
      <c r="C6" s="12">
        <v>8901444</v>
      </c>
      <c r="D6" s="12">
        <v>9660529.1363066658</v>
      </c>
      <c r="E6" s="12">
        <v>10133656.558150001</v>
      </c>
      <c r="F6" s="12"/>
      <c r="G6" s="12">
        <v>759085.13630666584</v>
      </c>
      <c r="H6" s="12">
        <v>473127.42184333503</v>
      </c>
      <c r="I6" s="12">
        <v>1232212.5581500009</v>
      </c>
      <c r="J6" s="12"/>
      <c r="K6" s="12">
        <v>8.9014439999999997</v>
      </c>
      <c r="L6" s="12">
        <v>9.6665291363066679</v>
      </c>
      <c r="M6" s="12">
        <v>10.13965655815</v>
      </c>
      <c r="N6" s="11">
        <v>8.5276628860066511E-2</v>
      </c>
      <c r="O6" s="11">
        <v>4.8975311307245563E-2</v>
      </c>
      <c r="Q6" s="11">
        <v>0.13842838961296627</v>
      </c>
    </row>
    <row r="7" spans="1:19" x14ac:dyDescent="0.25">
      <c r="A7" t="s">
        <v>7</v>
      </c>
      <c r="C7" s="12">
        <v>26289713</v>
      </c>
      <c r="D7" s="12">
        <v>31998893.235071994</v>
      </c>
      <c r="E7" s="12">
        <v>33008317.723135997</v>
      </c>
      <c r="F7" s="12"/>
      <c r="G7" s="12">
        <v>5709180.2350719944</v>
      </c>
      <c r="H7" s="12">
        <v>1009424.4880640022</v>
      </c>
      <c r="I7" s="12">
        <v>6718604.7231359966</v>
      </c>
      <c r="J7" s="12"/>
      <c r="K7" s="12">
        <v>26.289712999999999</v>
      </c>
      <c r="L7" s="12">
        <v>31.998905453199999</v>
      </c>
      <c r="M7" s="12">
        <v>33.008355961600003</v>
      </c>
      <c r="N7" s="11">
        <v>0.21716403808105453</v>
      </c>
      <c r="O7" s="11">
        <v>3.154560630108403E-2</v>
      </c>
      <c r="Q7" s="11">
        <v>0.25556021563019715</v>
      </c>
    </row>
    <row r="8" spans="1:19" x14ac:dyDescent="0.25">
      <c r="A8" t="s">
        <v>8</v>
      </c>
      <c r="C8" s="12">
        <v>53167779</v>
      </c>
      <c r="D8" s="12">
        <v>58224228.291200005</v>
      </c>
      <c r="E8" s="12">
        <v>60216628.795099996</v>
      </c>
      <c r="F8" s="12"/>
      <c r="G8" s="12">
        <v>5056449.2912000045</v>
      </c>
      <c r="H8" s="12">
        <v>1992400.5038999915</v>
      </c>
      <c r="I8" s="12">
        <v>7048849.795099996</v>
      </c>
      <c r="J8" s="12"/>
      <c r="K8" s="12">
        <v>53.167779000000003</v>
      </c>
      <c r="L8" s="12">
        <v>58.224228291200006</v>
      </c>
      <c r="M8" s="12">
        <v>60.216628795100029</v>
      </c>
      <c r="N8" s="11">
        <v>9.5103639578399624E-2</v>
      </c>
      <c r="O8" s="11">
        <v>3.4219440297865181E-2</v>
      </c>
      <c r="Q8" s="11">
        <v>0.13257747319292754</v>
      </c>
    </row>
    <row r="9" spans="1:19" x14ac:dyDescent="0.25">
      <c r="A9" t="s">
        <v>9</v>
      </c>
      <c r="C9" s="12">
        <v>213991356</v>
      </c>
      <c r="D9" s="12">
        <v>227793515.53300005</v>
      </c>
      <c r="E9" s="12">
        <v>234672092.40036166</v>
      </c>
      <c r="F9" s="12"/>
      <c r="G9" s="12">
        <v>13802159.533000052</v>
      </c>
      <c r="H9" s="12">
        <v>6878576.8673616052</v>
      </c>
      <c r="I9" s="12">
        <v>20680736.400361657</v>
      </c>
      <c r="J9" s="12"/>
      <c r="K9" s="12">
        <v>213.991356</v>
      </c>
      <c r="L9" s="12">
        <v>229.62096672567992</v>
      </c>
      <c r="M9" s="12">
        <v>237.18852648041181</v>
      </c>
      <c r="N9" s="11">
        <v>6.4498677848464359E-2</v>
      </c>
      <c r="O9" s="11">
        <v>3.0196543792156881E-2</v>
      </c>
      <c r="Q9" s="11">
        <v>9.6642858790808625E-2</v>
      </c>
    </row>
    <row r="10" spans="1:19" x14ac:dyDescent="0.25">
      <c r="A10" t="s">
        <v>10</v>
      </c>
      <c r="C10" s="12">
        <v>15272773</v>
      </c>
      <c r="D10" s="12">
        <v>17580744.241005331</v>
      </c>
      <c r="E10" s="12">
        <v>17970619.875958003</v>
      </c>
      <c r="F10" s="12"/>
      <c r="G10" s="12">
        <v>2307971.2410053313</v>
      </c>
      <c r="H10" s="12">
        <v>389875.63495267183</v>
      </c>
      <c r="I10" s="12">
        <v>2697846.8759580031</v>
      </c>
      <c r="J10" s="12"/>
      <c r="K10" s="12">
        <v>15.272773000000001</v>
      </c>
      <c r="L10" s="12">
        <v>17.580744241005327</v>
      </c>
      <c r="M10" s="12">
        <v>17.970619875958</v>
      </c>
      <c r="N10" s="11">
        <v>0.1511167121390026</v>
      </c>
      <c r="O10" s="11">
        <v>2.2176287283864001E-2</v>
      </c>
      <c r="Q10" s="11">
        <v>0.17664420704465411</v>
      </c>
    </row>
    <row r="11" spans="1:19" x14ac:dyDescent="0.25">
      <c r="A11" t="s">
        <v>11</v>
      </c>
      <c r="C11" s="12">
        <v>13354976</v>
      </c>
      <c r="D11" s="12">
        <v>13262332.047733329</v>
      </c>
      <c r="E11" s="12">
        <v>13748929.2336</v>
      </c>
      <c r="F11" s="12"/>
      <c r="G11" s="12">
        <v>-92643.952266670763</v>
      </c>
      <c r="H11" s="12">
        <v>486597.18586667068</v>
      </c>
      <c r="I11" s="12">
        <v>393953.23359999992</v>
      </c>
      <c r="J11" s="12"/>
      <c r="K11" s="12">
        <v>13.354976000000001</v>
      </c>
      <c r="L11" s="12">
        <v>13.212332047733328</v>
      </c>
      <c r="M11" s="12">
        <v>13.7489292336</v>
      </c>
      <c r="N11" s="11">
        <v>-6.9370362228034525E-3</v>
      </c>
      <c r="O11" s="11">
        <v>3.6690167620244074E-2</v>
      </c>
      <c r="Q11" s="11">
        <v>2.9498610375638258E-2</v>
      </c>
    </row>
    <row r="12" spans="1:19" x14ac:dyDescent="0.25">
      <c r="A12" t="s">
        <v>12</v>
      </c>
      <c r="C12" s="12">
        <v>2811662</v>
      </c>
      <c r="D12" s="12">
        <v>3101945.398</v>
      </c>
      <c r="E12" s="12">
        <v>3224888.1122000003</v>
      </c>
      <c r="F12" s="12"/>
      <c r="G12" s="12">
        <v>290283.39800000004</v>
      </c>
      <c r="H12" s="12">
        <v>122942.71420000028</v>
      </c>
      <c r="I12" s="12">
        <v>413226.11220000032</v>
      </c>
      <c r="J12" s="12"/>
      <c r="K12" s="12">
        <v>2.8116620000000001</v>
      </c>
      <c r="L12" s="12">
        <v>3.1019453980000002</v>
      </c>
      <c r="M12" s="12">
        <v>3.2248881122000004</v>
      </c>
      <c r="N12" s="11">
        <v>0.10324263656157819</v>
      </c>
      <c r="O12" s="11">
        <v>3.9634067794767892E-2</v>
      </c>
      <c r="Q12" s="11">
        <v>0.14696863001313826</v>
      </c>
    </row>
    <row r="13" spans="1:19" x14ac:dyDescent="0.25">
      <c r="A13" t="s">
        <v>13</v>
      </c>
      <c r="C13" s="12">
        <v>846370</v>
      </c>
      <c r="D13" s="12">
        <v>1070146.4675465431</v>
      </c>
      <c r="E13" s="12">
        <v>1092600.2888804621</v>
      </c>
      <c r="F13" s="12"/>
      <c r="G13" s="12">
        <v>223776.46754654311</v>
      </c>
      <c r="H13" s="12">
        <v>22453.821333918953</v>
      </c>
      <c r="I13" s="12">
        <v>246230.28888046206</v>
      </c>
      <c r="J13" s="12"/>
      <c r="K13" s="12">
        <v>0.84636999999999996</v>
      </c>
      <c r="L13" s="12">
        <v>1.0518460000000001</v>
      </c>
      <c r="M13" s="12">
        <v>1.0743</v>
      </c>
      <c r="N13" s="11">
        <v>0.26439555696272682</v>
      </c>
      <c r="O13" s="11">
        <v>2.0982007617515577E-2</v>
      </c>
      <c r="Q13" s="11">
        <v>0.29092511417047162</v>
      </c>
    </row>
    <row r="14" spans="1:19" x14ac:dyDescent="0.25">
      <c r="A14" t="s">
        <v>14</v>
      </c>
      <c r="C14" s="12">
        <v>4797456</v>
      </c>
      <c r="D14" s="12">
        <v>5703260.2051999997</v>
      </c>
      <c r="E14" s="12">
        <v>5801329.9853999997</v>
      </c>
      <c r="F14" s="12"/>
      <c r="G14" s="12">
        <v>905804.20519999973</v>
      </c>
      <c r="H14" s="12">
        <v>98069.780199999921</v>
      </c>
      <c r="I14" s="12">
        <v>1003873.9853999997</v>
      </c>
      <c r="J14" s="12"/>
      <c r="K14" s="12">
        <v>4.7974560000000004</v>
      </c>
      <c r="L14" s="12">
        <v>5.7032602052000003</v>
      </c>
      <c r="M14" s="12">
        <v>5.8013299853999998</v>
      </c>
      <c r="N14" s="11">
        <v>0.18880927833418373</v>
      </c>
      <c r="O14" s="11">
        <v>1.7195389421402148E-2</v>
      </c>
      <c r="Q14" s="11">
        <v>0.20925131682291606</v>
      </c>
    </row>
    <row r="15" spans="1:19" x14ac:dyDescent="0.25">
      <c r="A15" t="s">
        <v>15</v>
      </c>
      <c r="C15" s="12">
        <v>11865193</v>
      </c>
      <c r="D15" s="12">
        <v>12633510.757066667</v>
      </c>
      <c r="E15" s="12">
        <v>12856196.292199999</v>
      </c>
      <c r="F15" s="12"/>
      <c r="G15" s="12">
        <v>768317.75706666708</v>
      </c>
      <c r="H15" s="12">
        <v>222685.53513333201</v>
      </c>
      <c r="I15" s="12">
        <v>991003.29219999909</v>
      </c>
      <c r="J15" s="12"/>
      <c r="K15" s="12">
        <v>11.865193</v>
      </c>
      <c r="L15" s="12">
        <v>12.930510757066665</v>
      </c>
      <c r="M15" s="12">
        <v>13.163196292199999</v>
      </c>
      <c r="N15" s="11">
        <v>6.4753919895501666E-2</v>
      </c>
      <c r="O15" s="11">
        <v>1.762657581217247E-2</v>
      </c>
      <c r="Q15" s="11">
        <v>8.3521885585847541E-2</v>
      </c>
    </row>
    <row r="16" spans="1:19" x14ac:dyDescent="0.25">
      <c r="C16" s="194">
        <v>380609337</v>
      </c>
      <c r="D16" s="194">
        <v>414044324.32184261</v>
      </c>
      <c r="E16" s="194">
        <v>426609866.97804415</v>
      </c>
      <c r="F16" s="106"/>
      <c r="G16" s="194">
        <v>33434987.321842596</v>
      </c>
      <c r="H16" s="194">
        <v>12565542.656201527</v>
      </c>
      <c r="I16" s="194">
        <v>46000529.978044108</v>
      </c>
      <c r="J16" s="106"/>
      <c r="K16" s="106">
        <v>380.60933699999998</v>
      </c>
      <c r="L16" s="106">
        <v>416.10648726510397</v>
      </c>
      <c r="M16" s="106">
        <v>429.42103900767785</v>
      </c>
      <c r="N16" s="195">
        <v>8.7845946148826598E-2</v>
      </c>
      <c r="O16" s="195">
        <v>3.0348303111707792E-2</v>
      </c>
      <c r="P16" s="6"/>
      <c r="Q16" s="195">
        <v>0.12086022466139371</v>
      </c>
    </row>
    <row r="18" spans="1:19" x14ac:dyDescent="0.25">
      <c r="A18" s="110" t="s">
        <v>4349</v>
      </c>
      <c r="B18" s="110"/>
      <c r="N18" s="6"/>
      <c r="O18" s="6"/>
    </row>
    <row r="19" spans="1:19" x14ac:dyDescent="0.25">
      <c r="A19" s="110"/>
      <c r="B19" s="110"/>
      <c r="N19" s="6"/>
      <c r="O19" s="6"/>
    </row>
    <row r="20" spans="1:19" ht="30.1" customHeight="1" x14ac:dyDescent="0.25">
      <c r="A20" s="6" t="s">
        <v>4233</v>
      </c>
      <c r="B20" s="6"/>
      <c r="N20" s="266" t="s">
        <v>4243</v>
      </c>
      <c r="O20" s="266"/>
      <c r="Q20" s="266" t="s">
        <v>4278</v>
      </c>
      <c r="R20" s="6"/>
      <c r="S20" s="6"/>
    </row>
    <row r="21" spans="1:19" x14ac:dyDescent="0.25">
      <c r="A21" s="267" t="s">
        <v>145</v>
      </c>
      <c r="B21" s="270"/>
      <c r="C21" s="185" t="s">
        <v>4241</v>
      </c>
      <c r="D21" s="185" t="s">
        <v>2</v>
      </c>
      <c r="E21" s="185" t="s">
        <v>3</v>
      </c>
      <c r="F21" s="185"/>
      <c r="G21" s="185" t="s">
        <v>4245</v>
      </c>
      <c r="H21" s="185" t="s">
        <v>4246</v>
      </c>
      <c r="I21" s="185" t="s">
        <v>4244</v>
      </c>
      <c r="J21" s="185"/>
      <c r="K21" s="185"/>
      <c r="L21" s="185"/>
      <c r="M21" s="185"/>
      <c r="N21" s="267">
        <v>2015</v>
      </c>
      <c r="O21" s="267">
        <v>2016</v>
      </c>
      <c r="Q21" s="267">
        <v>2016</v>
      </c>
    </row>
    <row r="22" spans="1:19" x14ac:dyDescent="0.25">
      <c r="A22" t="s">
        <v>120</v>
      </c>
      <c r="C22" s="12">
        <v>12854172</v>
      </c>
      <c r="D22" s="12">
        <v>14807499.862000002</v>
      </c>
      <c r="E22" s="12">
        <v>15255730.299799999</v>
      </c>
      <c r="F22" s="12"/>
      <c r="G22" s="12">
        <v>1953327.8620000016</v>
      </c>
      <c r="H22" s="12">
        <v>448230.43779999763</v>
      </c>
      <c r="I22" s="12">
        <v>2401558.2997999992</v>
      </c>
      <c r="J22" s="12"/>
      <c r="K22" s="12">
        <v>12.854172</v>
      </c>
      <c r="L22" s="12">
        <v>14.807499862</v>
      </c>
      <c r="M22" s="12">
        <v>15.2557302998</v>
      </c>
      <c r="N22" s="11">
        <v>0.15196061341018322</v>
      </c>
      <c r="O22" s="11">
        <v>3.0270500893285611E-2</v>
      </c>
      <c r="Q22" s="11">
        <v>0.18683103818744601</v>
      </c>
    </row>
    <row r="23" spans="1:19" x14ac:dyDescent="0.25">
      <c r="A23" t="s">
        <v>5</v>
      </c>
      <c r="C23" s="12">
        <v>16456443</v>
      </c>
      <c r="D23" s="12">
        <v>18207719.147712</v>
      </c>
      <c r="E23" s="12">
        <v>18628877.413258001</v>
      </c>
      <c r="F23" s="12"/>
      <c r="G23" s="12">
        <v>1751276.1477119997</v>
      </c>
      <c r="H23" s="12">
        <v>421158.26554600149</v>
      </c>
      <c r="I23" s="12">
        <v>2172434.4132580012</v>
      </c>
      <c r="J23" s="12"/>
      <c r="K23" s="12">
        <v>16.456443</v>
      </c>
      <c r="L23" s="12">
        <v>18.207719147711998</v>
      </c>
      <c r="M23" s="12">
        <v>18.628877413258007</v>
      </c>
      <c r="N23" s="11">
        <v>0.10641887482683832</v>
      </c>
      <c r="O23" s="11">
        <v>2.3130753617699812E-2</v>
      </c>
      <c r="Q23" s="11">
        <v>0.13201117721843056</v>
      </c>
    </row>
    <row r="24" spans="1:19" x14ac:dyDescent="0.25">
      <c r="A24" t="s">
        <v>6</v>
      </c>
      <c r="C24" s="12">
        <v>8901444</v>
      </c>
      <c r="D24" s="12">
        <v>9660529.1363066658</v>
      </c>
      <c r="E24" s="12">
        <v>10133656.558150001</v>
      </c>
      <c r="F24" s="12"/>
      <c r="G24" s="12">
        <v>759085.13630666584</v>
      </c>
      <c r="H24" s="12">
        <v>473127.42184333503</v>
      </c>
      <c r="I24" s="12">
        <v>1232212.5581500009</v>
      </c>
      <c r="J24" s="12"/>
      <c r="K24" s="12">
        <v>8.9014439999999997</v>
      </c>
      <c r="L24" s="12">
        <v>9.6665291363066679</v>
      </c>
      <c r="M24" s="12">
        <v>10.13965655815</v>
      </c>
      <c r="N24" s="11">
        <v>8.5276628860066511E-2</v>
      </c>
      <c r="O24" s="11">
        <v>4.8975311307245563E-2</v>
      </c>
      <c r="Q24" s="11">
        <v>0.13842838961296627</v>
      </c>
    </row>
    <row r="25" spans="1:19" x14ac:dyDescent="0.25">
      <c r="A25" t="s">
        <v>7</v>
      </c>
      <c r="C25" s="12">
        <v>26289713</v>
      </c>
      <c r="D25" s="12">
        <v>31998893.235071994</v>
      </c>
      <c r="E25" s="12">
        <v>33008317.723135997</v>
      </c>
      <c r="F25" s="12"/>
      <c r="G25" s="12">
        <v>5709180.2350719944</v>
      </c>
      <c r="H25" s="12">
        <v>1009424.4880640022</v>
      </c>
      <c r="I25" s="12">
        <v>6718604.7231359966</v>
      </c>
      <c r="J25" s="12"/>
      <c r="K25" s="12">
        <v>26.289712999999999</v>
      </c>
      <c r="L25" s="12">
        <v>31.998905453199999</v>
      </c>
      <c r="M25" s="12">
        <v>33.008355961600003</v>
      </c>
      <c r="N25" s="11">
        <v>0.21716403808105453</v>
      </c>
      <c r="O25" s="11">
        <v>3.154560630108403E-2</v>
      </c>
      <c r="Q25" s="11">
        <v>0.25556021563019715</v>
      </c>
    </row>
    <row r="26" spans="1:19" x14ac:dyDescent="0.25">
      <c r="A26" t="s">
        <v>8</v>
      </c>
      <c r="C26" s="12">
        <v>53167779</v>
      </c>
      <c r="D26" s="12">
        <v>58224228.291200005</v>
      </c>
      <c r="E26" s="12">
        <v>60216628.795099996</v>
      </c>
      <c r="F26" s="12"/>
      <c r="G26" s="12">
        <v>5056449.2912000045</v>
      </c>
      <c r="H26" s="12">
        <v>1992400.5038999915</v>
      </c>
      <c r="I26" s="12">
        <v>7048849.795099996</v>
      </c>
      <c r="J26" s="12"/>
      <c r="K26" s="12">
        <v>53.167779000000003</v>
      </c>
      <c r="L26" s="12">
        <v>58.224228291200006</v>
      </c>
      <c r="M26" s="12">
        <v>60.216628795100029</v>
      </c>
      <c r="N26" s="11">
        <v>9.5103639578399624E-2</v>
      </c>
      <c r="O26" s="11">
        <v>3.4219440297865181E-2</v>
      </c>
      <c r="Q26" s="11">
        <v>0.13257747319292754</v>
      </c>
    </row>
    <row r="27" spans="1:19" x14ac:dyDescent="0.25">
      <c r="A27" t="s">
        <v>56</v>
      </c>
      <c r="C27" s="189">
        <v>180099456</v>
      </c>
      <c r="D27" s="189">
        <v>191688298.53300005</v>
      </c>
      <c r="E27" s="189">
        <v>197279249.40036166</v>
      </c>
      <c r="F27" s="12"/>
      <c r="G27" s="12">
        <v>11588842.533000052</v>
      </c>
      <c r="H27" s="12">
        <v>5590950.8673616052</v>
      </c>
      <c r="I27" s="12">
        <v>17179793.400361657</v>
      </c>
      <c r="J27" s="12"/>
      <c r="K27" s="12">
        <v>213.991356</v>
      </c>
      <c r="L27" s="12">
        <v>229.62096672567992</v>
      </c>
      <c r="M27" s="12">
        <v>237.18852648041181</v>
      </c>
      <c r="N27" s="11">
        <v>6.4346904706919561E-2</v>
      </c>
      <c r="O27" s="11">
        <v>2.9166886607839008E-2</v>
      </c>
      <c r="Q27" s="11">
        <v>9.5390590187910712E-2</v>
      </c>
    </row>
    <row r="28" spans="1:19" x14ac:dyDescent="0.25">
      <c r="A28" t="s">
        <v>10</v>
      </c>
      <c r="C28" s="12">
        <v>15272773</v>
      </c>
      <c r="D28" s="12">
        <v>17580744.241005331</v>
      </c>
      <c r="E28" s="12">
        <v>17970619.875958003</v>
      </c>
      <c r="F28" s="12"/>
      <c r="G28" s="12">
        <v>2307971.2410053313</v>
      </c>
      <c r="H28" s="12">
        <v>389875.63495267183</v>
      </c>
      <c r="I28" s="12">
        <v>2697846.8759580031</v>
      </c>
      <c r="J28" s="12"/>
      <c r="K28" s="12">
        <v>15.272773000000001</v>
      </c>
      <c r="L28" s="12">
        <v>17.580744241005327</v>
      </c>
      <c r="M28" s="12">
        <v>17.970619875958</v>
      </c>
      <c r="N28" s="11">
        <v>0.1511167121390026</v>
      </c>
      <c r="O28" s="11">
        <v>2.2176287283864001E-2</v>
      </c>
      <c r="Q28" s="11">
        <v>0.17664420704465411</v>
      </c>
    </row>
    <row r="29" spans="1:19" x14ac:dyDescent="0.25">
      <c r="A29" t="s">
        <v>11</v>
      </c>
      <c r="C29" s="12">
        <v>13354976</v>
      </c>
      <c r="D29" s="12">
        <v>13262332.047733329</v>
      </c>
      <c r="E29" s="12">
        <v>13748929.2336</v>
      </c>
      <c r="F29" s="12"/>
      <c r="G29" s="12">
        <v>-92643.952266670763</v>
      </c>
      <c r="H29" s="12">
        <v>486597.18586667068</v>
      </c>
      <c r="I29" s="12">
        <v>393953.23359999992</v>
      </c>
      <c r="J29" s="12"/>
      <c r="K29" s="12">
        <v>13.354976000000001</v>
      </c>
      <c r="L29" s="12">
        <v>13.212332047733328</v>
      </c>
      <c r="M29" s="12">
        <v>13.7489292336</v>
      </c>
      <c r="N29" s="11">
        <v>-6.9370362228034525E-3</v>
      </c>
      <c r="O29" s="11">
        <v>3.6690167620244074E-2</v>
      </c>
      <c r="Q29" s="11">
        <v>2.9498610375638258E-2</v>
      </c>
    </row>
    <row r="30" spans="1:19" x14ac:dyDescent="0.25">
      <c r="A30" t="s">
        <v>12</v>
      </c>
      <c r="C30" s="12">
        <v>2811662</v>
      </c>
      <c r="D30" s="12">
        <v>3101945.398</v>
      </c>
      <c r="E30" s="12">
        <v>3224888.1122000003</v>
      </c>
      <c r="F30" s="12"/>
      <c r="G30" s="12">
        <v>290283.39800000004</v>
      </c>
      <c r="H30" s="12">
        <v>122942.71420000028</v>
      </c>
      <c r="I30" s="12">
        <v>413226.11220000032</v>
      </c>
      <c r="J30" s="12"/>
      <c r="K30" s="12">
        <v>2.8116620000000001</v>
      </c>
      <c r="L30" s="12">
        <v>3.1019453980000002</v>
      </c>
      <c r="M30" s="12">
        <v>3.2248881122000004</v>
      </c>
      <c r="N30" s="11">
        <v>0.10324263656157819</v>
      </c>
      <c r="O30" s="11">
        <v>3.9634067794767892E-2</v>
      </c>
      <c r="Q30" s="11">
        <v>0.14696863001313826</v>
      </c>
    </row>
    <row r="31" spans="1:19" x14ac:dyDescent="0.25">
      <c r="A31" t="s">
        <v>13</v>
      </c>
      <c r="C31" s="12">
        <v>846370</v>
      </c>
      <c r="D31" s="12">
        <v>1070146.4675465431</v>
      </c>
      <c r="E31" s="12">
        <v>1092600.2888804621</v>
      </c>
      <c r="F31" s="12"/>
      <c r="G31" s="12">
        <v>223776.46754654311</v>
      </c>
      <c r="H31" s="12">
        <v>22453.821333918953</v>
      </c>
      <c r="I31" s="12">
        <v>246230.28888046206</v>
      </c>
      <c r="J31" s="12"/>
      <c r="K31" s="12">
        <v>0.84636999999999996</v>
      </c>
      <c r="L31" s="12">
        <v>1.0518460000000001</v>
      </c>
      <c r="M31" s="12">
        <v>1.0743</v>
      </c>
      <c r="N31" s="11">
        <v>0.26439555696272682</v>
      </c>
      <c r="O31" s="11">
        <v>2.0982007617515577E-2</v>
      </c>
      <c r="Q31" s="11">
        <v>0.29092511417047162</v>
      </c>
    </row>
    <row r="32" spans="1:19" x14ac:dyDescent="0.25">
      <c r="A32" t="s">
        <v>14</v>
      </c>
      <c r="C32" s="12">
        <v>4797456</v>
      </c>
      <c r="D32" s="12">
        <v>5703260.2051999997</v>
      </c>
      <c r="E32" s="12">
        <v>5801329.9853999997</v>
      </c>
      <c r="F32" s="12"/>
      <c r="G32" s="12">
        <v>905804.20519999973</v>
      </c>
      <c r="H32" s="12">
        <v>98069.780199999921</v>
      </c>
      <c r="I32" s="12">
        <v>1003873.9853999997</v>
      </c>
      <c r="J32" s="12"/>
      <c r="K32" s="12">
        <v>4.7974560000000004</v>
      </c>
      <c r="L32" s="12">
        <v>5.7032602052000003</v>
      </c>
      <c r="M32" s="12">
        <v>5.8013299853999998</v>
      </c>
      <c r="N32" s="11">
        <v>0.18880927833418373</v>
      </c>
      <c r="O32" s="11">
        <v>1.7195389421402148E-2</v>
      </c>
      <c r="Q32" s="11">
        <v>0.20925131682291606</v>
      </c>
    </row>
    <row r="33" spans="1:17" x14ac:dyDescent="0.25">
      <c r="A33" t="s">
        <v>15</v>
      </c>
      <c r="C33" s="12">
        <v>11865193</v>
      </c>
      <c r="D33" s="12">
        <v>12633510.757066667</v>
      </c>
      <c r="E33" s="12">
        <v>12856196.292199999</v>
      </c>
      <c r="F33" s="12"/>
      <c r="G33" s="12">
        <v>768317.75706666708</v>
      </c>
      <c r="H33" s="12">
        <v>222685.53513333201</v>
      </c>
      <c r="I33" s="12">
        <v>991003.29219999909</v>
      </c>
      <c r="J33" s="12"/>
      <c r="K33" s="12">
        <v>11.865193</v>
      </c>
      <c r="L33" s="12">
        <v>12.930510757066665</v>
      </c>
      <c r="M33" s="12">
        <v>13.163196292199999</v>
      </c>
      <c r="N33" s="11">
        <v>6.4753919895501666E-2</v>
      </c>
      <c r="O33" s="11">
        <v>1.762657581217247E-2</v>
      </c>
      <c r="Q33" s="11">
        <v>8.3521885585847541E-2</v>
      </c>
    </row>
    <row r="34" spans="1:17" x14ac:dyDescent="0.25">
      <c r="A34" s="206" t="s">
        <v>4572</v>
      </c>
      <c r="B34" s="181"/>
      <c r="C34" s="189">
        <v>12204200</v>
      </c>
      <c r="D34" s="189">
        <v>12964517</v>
      </c>
      <c r="E34" s="189">
        <v>13661743</v>
      </c>
      <c r="F34" s="12"/>
      <c r="G34" s="12">
        <v>760317</v>
      </c>
      <c r="H34" s="12">
        <v>697226</v>
      </c>
      <c r="I34" s="12">
        <v>1457543</v>
      </c>
      <c r="J34" s="12"/>
      <c r="K34" s="12"/>
      <c r="L34" s="12"/>
      <c r="M34" s="12"/>
      <c r="N34" s="11">
        <v>6.229961816423854E-2</v>
      </c>
      <c r="O34" s="11">
        <v>5.3779558467160787E-2</v>
      </c>
      <c r="Q34" s="11">
        <v>0.11942962258894479</v>
      </c>
    </row>
    <row r="35" spans="1:17" x14ac:dyDescent="0.25">
      <c r="A35" s="206" t="s">
        <v>4573</v>
      </c>
      <c r="B35" s="181"/>
      <c r="C35" s="189">
        <v>21687700</v>
      </c>
      <c r="D35" s="189">
        <v>23140700</v>
      </c>
      <c r="E35" s="189">
        <v>23731100</v>
      </c>
      <c r="F35" s="12"/>
      <c r="G35" s="12">
        <v>1453000</v>
      </c>
      <c r="H35" s="12">
        <v>590400</v>
      </c>
      <c r="I35" s="12">
        <v>2043400</v>
      </c>
      <c r="J35" s="12"/>
      <c r="K35" s="12"/>
      <c r="L35" s="12"/>
      <c r="M35" s="12"/>
      <c r="N35" s="11">
        <v>6.6996500320458147E-2</v>
      </c>
      <c r="O35" s="11">
        <v>2.5513489220291521E-2</v>
      </c>
      <c r="Q35" s="11">
        <v>9.4219304029472928E-2</v>
      </c>
    </row>
    <row r="36" spans="1:17" x14ac:dyDescent="0.25">
      <c r="C36" s="194">
        <v>380609337</v>
      </c>
      <c r="D36" s="194">
        <v>414044324.32184261</v>
      </c>
      <c r="E36" s="194">
        <v>426609866.97804415</v>
      </c>
      <c r="F36" s="106"/>
      <c r="G36" s="194">
        <v>33434987.321842596</v>
      </c>
      <c r="H36" s="194">
        <v>12565542.656201527</v>
      </c>
      <c r="I36" s="194">
        <v>46000529.978044108</v>
      </c>
      <c r="J36" s="106"/>
      <c r="K36" s="106">
        <v>380.60933699999998</v>
      </c>
      <c r="L36" s="106">
        <v>416.10648726510397</v>
      </c>
      <c r="M36" s="106">
        <v>429.42103900767785</v>
      </c>
      <c r="N36" s="195">
        <v>8.7845946148826598E-2</v>
      </c>
      <c r="O36" s="195">
        <v>3.0348303111707792E-2</v>
      </c>
      <c r="P36" s="6"/>
      <c r="Q36" s="195">
        <v>0.12086022466139371</v>
      </c>
    </row>
    <row r="38" spans="1:17" x14ac:dyDescent="0.25">
      <c r="A38" s="110" t="s">
        <v>4571</v>
      </c>
      <c r="B38" s="110"/>
      <c r="N38" s="6"/>
      <c r="O38" s="6"/>
    </row>
    <row r="39" spans="1:17" x14ac:dyDescent="0.25">
      <c r="A39" s="110"/>
      <c r="B39" s="181"/>
      <c r="C39" s="200"/>
      <c r="D39" s="210"/>
      <c r="E39" s="202"/>
      <c r="N39" s="6"/>
      <c r="O39" s="6"/>
    </row>
    <row r="40" spans="1:17" x14ac:dyDescent="0.25">
      <c r="A40" s="110"/>
      <c r="B40" s="110"/>
      <c r="N40" s="6"/>
      <c r="O40" s="6"/>
    </row>
    <row r="41" spans="1:17" x14ac:dyDescent="0.25">
      <c r="A41" s="110"/>
      <c r="B41" s="110"/>
      <c r="N41" s="6"/>
      <c r="O41" s="6"/>
    </row>
    <row r="42" spans="1:17" x14ac:dyDescent="0.25">
      <c r="A42" s="110"/>
      <c r="B42" s="110"/>
      <c r="N42" s="6"/>
      <c r="O42" s="6"/>
    </row>
    <row r="43" spans="1:17" x14ac:dyDescent="0.25">
      <c r="A43" s="110"/>
      <c r="B43" s="110"/>
      <c r="C43" s="14"/>
      <c r="N43" s="6"/>
      <c r="O43" s="6"/>
    </row>
    <row r="44" spans="1:17" x14ac:dyDescent="0.25">
      <c r="A44" s="110"/>
      <c r="B44" s="110"/>
      <c r="C44" s="14"/>
      <c r="D44" s="14"/>
      <c r="E44" s="14"/>
      <c r="N44" s="6"/>
      <c r="O44" s="6"/>
    </row>
    <row r="45" spans="1:17" x14ac:dyDescent="0.25">
      <c r="A45" s="110"/>
      <c r="B45" s="110"/>
      <c r="C45" s="14"/>
      <c r="E45" s="14"/>
      <c r="N45" s="6"/>
      <c r="O45" s="6"/>
    </row>
    <row r="46" spans="1:17" ht="30.1" customHeight="1" x14ac:dyDescent="0.25">
      <c r="A46" s="6" t="s">
        <v>4233</v>
      </c>
      <c r="B46" s="110"/>
      <c r="N46" s="266" t="s">
        <v>4243</v>
      </c>
      <c r="O46" s="266"/>
      <c r="Q46" s="266" t="s">
        <v>4278</v>
      </c>
    </row>
    <row r="47" spans="1:17" x14ac:dyDescent="0.25">
      <c r="A47" s="267" t="s">
        <v>4268</v>
      </c>
      <c r="B47" s="110"/>
      <c r="C47" s="185" t="s">
        <v>4241</v>
      </c>
      <c r="D47" s="185" t="s">
        <v>2</v>
      </c>
      <c r="E47" s="185" t="s">
        <v>3</v>
      </c>
      <c r="F47" s="185"/>
      <c r="G47" s="185" t="s">
        <v>4245</v>
      </c>
      <c r="H47" s="185" t="s">
        <v>4246</v>
      </c>
      <c r="I47" s="185" t="s">
        <v>4244</v>
      </c>
      <c r="J47" s="185"/>
      <c r="K47" s="185"/>
      <c r="L47" s="185"/>
      <c r="M47" s="185"/>
      <c r="N47" s="267">
        <v>2015</v>
      </c>
      <c r="O47" s="267">
        <v>2016</v>
      </c>
      <c r="Q47" s="267">
        <v>2016</v>
      </c>
    </row>
    <row r="48" spans="1:17" x14ac:dyDescent="0.25">
      <c r="A48" t="s">
        <v>4288</v>
      </c>
      <c r="B48" s="181">
        <v>1</v>
      </c>
      <c r="C48" s="12">
        <v>158672062</v>
      </c>
      <c r="D48" s="12">
        <v>165353919.27081403</v>
      </c>
      <c r="E48" s="12">
        <v>169115714.32343498</v>
      </c>
      <c r="G48" s="12">
        <v>6681857.2708140314</v>
      </c>
      <c r="H48" s="12">
        <v>3761795.0526209474</v>
      </c>
      <c r="I48" s="12">
        <v>10443652.323434979</v>
      </c>
      <c r="J48" s="12"/>
      <c r="K48" s="12">
        <v>12.854172</v>
      </c>
      <c r="L48" s="12">
        <v>14.807499862</v>
      </c>
      <c r="M48" s="12">
        <v>15.2557302998</v>
      </c>
      <c r="N48" s="11">
        <v>4.2111113869649157E-2</v>
      </c>
      <c r="O48" s="11">
        <v>2.2749960020360564E-2</v>
      </c>
      <c r="Q48" s="11">
        <v>6.5819100046957096E-2</v>
      </c>
    </row>
    <row r="49" spans="1:17" x14ac:dyDescent="0.25">
      <c r="A49" s="41" t="s">
        <v>4242</v>
      </c>
      <c r="B49" s="181">
        <v>2</v>
      </c>
      <c r="C49" s="12">
        <v>95618753</v>
      </c>
      <c r="D49" s="12">
        <v>115273172.90769525</v>
      </c>
      <c r="E49" s="12">
        <v>122027831.47794247</v>
      </c>
      <c r="G49" s="12">
        <v>19654419.907695249</v>
      </c>
      <c r="H49" s="12">
        <v>6754658.570247218</v>
      </c>
      <c r="I49" s="12">
        <v>26409078.477942467</v>
      </c>
      <c r="J49" s="12"/>
      <c r="K49" s="12">
        <v>12.854172</v>
      </c>
      <c r="L49" s="12">
        <v>14.807499862</v>
      </c>
      <c r="M49" s="12">
        <v>15.2557302998</v>
      </c>
      <c r="N49" s="11">
        <v>0.2055498455171785</v>
      </c>
      <c r="O49" s="11">
        <v>5.8596969267567543E-2</v>
      </c>
      <c r="Q49" s="11">
        <v>0.27619141276546944</v>
      </c>
    </row>
    <row r="50" spans="1:17" x14ac:dyDescent="0.25">
      <c r="A50" s="41" t="s">
        <v>4277</v>
      </c>
      <c r="B50" s="181">
        <v>3</v>
      </c>
      <c r="C50" s="12">
        <v>8361296</v>
      </c>
      <c r="D50" s="12">
        <v>9063600</v>
      </c>
      <c r="E50" s="12">
        <v>9110300</v>
      </c>
      <c r="G50" s="12">
        <v>702304</v>
      </c>
      <c r="H50" s="12">
        <v>46700</v>
      </c>
      <c r="I50" s="12">
        <v>749004</v>
      </c>
      <c r="J50" s="12"/>
      <c r="K50" s="12"/>
      <c r="L50" s="12"/>
      <c r="M50" s="12"/>
      <c r="N50" s="11">
        <v>8.3994634324631015E-2</v>
      </c>
      <c r="O50" s="11">
        <v>5.1524780440443093E-3</v>
      </c>
      <c r="Q50" s="11">
        <v>8.9579892877850509E-2</v>
      </c>
    </row>
    <row r="51" spans="1:17" x14ac:dyDescent="0.25">
      <c r="A51" s="41" t="s">
        <v>4275</v>
      </c>
      <c r="B51" s="181">
        <v>4</v>
      </c>
      <c r="C51" s="12">
        <v>2132682</v>
      </c>
      <c r="D51" s="12">
        <v>2126665.583333333</v>
      </c>
      <c r="E51" s="12">
        <v>2141022.6166666672</v>
      </c>
      <c r="G51" s="12">
        <v>-6016.4166666669771</v>
      </c>
      <c r="H51" s="12">
        <v>14357.03333333414</v>
      </c>
      <c r="I51" s="12">
        <v>8340.6166666671634</v>
      </c>
      <c r="J51" s="12"/>
      <c r="K51" s="12"/>
      <c r="L51" s="12"/>
      <c r="M51" s="12"/>
      <c r="N51" s="11">
        <v>-2.8210566163483245E-3</v>
      </c>
      <c r="O51" s="11">
        <v>6.7509595518214687E-3</v>
      </c>
      <c r="Q51" s="11">
        <v>3.9108580963627786E-3</v>
      </c>
    </row>
    <row r="52" spans="1:17" x14ac:dyDescent="0.25">
      <c r="A52" t="s">
        <v>146</v>
      </c>
      <c r="B52" s="181">
        <v>5</v>
      </c>
      <c r="C52" s="189">
        <v>18185700</v>
      </c>
      <c r="D52" s="189">
        <v>19577500</v>
      </c>
      <c r="E52" s="189">
        <v>19556600</v>
      </c>
      <c r="G52" s="12">
        <v>1391800</v>
      </c>
      <c r="H52" s="12">
        <v>-20900</v>
      </c>
      <c r="I52" s="12">
        <v>1370900</v>
      </c>
      <c r="J52" s="12"/>
      <c r="K52" s="12">
        <v>12.854172</v>
      </c>
      <c r="L52" s="12">
        <v>14.807499862</v>
      </c>
      <c r="M52" s="12">
        <v>15.2557302998</v>
      </c>
      <c r="N52" s="11">
        <v>7.6532660277030859E-2</v>
      </c>
      <c r="O52" s="11">
        <v>-1.0675520367769123E-3</v>
      </c>
      <c r="Q52" s="11">
        <v>7.5383405642895238E-2</v>
      </c>
    </row>
    <row r="53" spans="1:17" x14ac:dyDescent="0.25">
      <c r="A53" t="s">
        <v>148</v>
      </c>
      <c r="B53" s="181">
        <v>5</v>
      </c>
      <c r="C53" s="189">
        <v>18274380</v>
      </c>
      <c r="D53" s="189">
        <v>19114300</v>
      </c>
      <c r="E53" s="189">
        <v>19526700</v>
      </c>
      <c r="G53" s="12">
        <v>839920</v>
      </c>
      <c r="H53" s="12">
        <v>412400</v>
      </c>
      <c r="I53" s="12">
        <v>1252320</v>
      </c>
      <c r="J53" s="12"/>
      <c r="K53" s="12">
        <v>12.854172</v>
      </c>
      <c r="L53" s="12">
        <v>14.807499862</v>
      </c>
      <c r="M53" s="12">
        <v>15.2557302998</v>
      </c>
      <c r="N53" s="11">
        <v>4.596161401918971E-2</v>
      </c>
      <c r="O53" s="11">
        <v>2.1575469674536864E-2</v>
      </c>
      <c r="Q53" s="11">
        <v>6.8528727103190371E-2</v>
      </c>
    </row>
    <row r="54" spans="1:17" x14ac:dyDescent="0.25">
      <c r="A54" t="s">
        <v>4267</v>
      </c>
      <c r="B54" s="181">
        <v>5</v>
      </c>
      <c r="C54" s="189">
        <v>3183332</v>
      </c>
      <c r="D54" s="189">
        <v>3184632</v>
      </c>
      <c r="E54" s="189">
        <v>3180882</v>
      </c>
      <c r="G54" s="12">
        <v>1300</v>
      </c>
      <c r="H54" s="12">
        <v>-3750</v>
      </c>
      <c r="I54" s="12">
        <v>-2450</v>
      </c>
      <c r="J54" s="12"/>
      <c r="K54" s="12">
        <v>12.854172</v>
      </c>
      <c r="L54" s="12">
        <v>14.807499862</v>
      </c>
      <c r="M54" s="12">
        <v>15.2557302998</v>
      </c>
      <c r="N54" s="11">
        <v>4.0837713439879973E-4</v>
      </c>
      <c r="O54" s="11">
        <v>-1.1775300882488149E-3</v>
      </c>
      <c r="Q54" s="11">
        <v>-7.6963383021312257E-4</v>
      </c>
    </row>
    <row r="55" spans="1:17" x14ac:dyDescent="0.25">
      <c r="A55" t="s">
        <v>4253</v>
      </c>
      <c r="B55" s="181"/>
      <c r="C55" s="189">
        <v>21767812</v>
      </c>
      <c r="D55" s="189">
        <v>21615200</v>
      </c>
      <c r="E55" s="189">
        <v>21944600</v>
      </c>
      <c r="G55" s="12">
        <v>-152612</v>
      </c>
      <c r="H55" s="12">
        <v>329400</v>
      </c>
      <c r="I55" s="12">
        <v>176788</v>
      </c>
      <c r="J55" s="12"/>
      <c r="K55" s="12"/>
      <c r="L55" s="12"/>
      <c r="M55" s="12"/>
      <c r="N55" s="11">
        <v>-7.0109021522236593E-3</v>
      </c>
      <c r="O55" s="11">
        <v>1.5239276064991302E-2</v>
      </c>
      <c r="Q55" s="11">
        <v>8.1215328394052648E-3</v>
      </c>
    </row>
    <row r="56" spans="1:17" x14ac:dyDescent="0.25">
      <c r="A56" t="s">
        <v>151</v>
      </c>
      <c r="B56" s="181">
        <v>6</v>
      </c>
      <c r="C56" s="189">
        <v>2656578</v>
      </c>
      <c r="D56" s="189">
        <v>3423600</v>
      </c>
      <c r="E56" s="189">
        <v>3467815</v>
      </c>
      <c r="G56" s="12">
        <v>767022</v>
      </c>
      <c r="H56" s="12">
        <v>44215</v>
      </c>
      <c r="I56" s="189">
        <v>811237</v>
      </c>
      <c r="N56" s="11">
        <v>0.28872557101654833</v>
      </c>
      <c r="O56" s="11">
        <v>1.2914768080383223E-2</v>
      </c>
      <c r="Q56" s="11">
        <v>0.30536916288548649</v>
      </c>
    </row>
    <row r="57" spans="1:17" x14ac:dyDescent="0.25">
      <c r="A57" t="s">
        <v>4280</v>
      </c>
      <c r="B57" s="181">
        <v>7</v>
      </c>
      <c r="C57" s="189">
        <v>823507</v>
      </c>
      <c r="D57" s="189">
        <v>1304700</v>
      </c>
      <c r="E57" s="189">
        <v>1162800</v>
      </c>
      <c r="G57" s="12">
        <v>481193</v>
      </c>
      <c r="H57" s="12">
        <v>-141900</v>
      </c>
      <c r="I57" s="12">
        <v>339293</v>
      </c>
      <c r="N57" s="11">
        <v>0.58432168761164138</v>
      </c>
      <c r="O57" s="11">
        <v>-0.10876063462865027</v>
      </c>
      <c r="Q57" s="11">
        <v>0.41200985541106511</v>
      </c>
    </row>
    <row r="58" spans="1:17" x14ac:dyDescent="0.25">
      <c r="A58" t="s">
        <v>4235</v>
      </c>
      <c r="B58" s="181">
        <v>8</v>
      </c>
      <c r="C58" s="189">
        <v>2418700</v>
      </c>
      <c r="D58" s="189">
        <v>2441100</v>
      </c>
      <c r="E58" s="189">
        <v>2466600</v>
      </c>
      <c r="G58" s="12">
        <v>22400</v>
      </c>
      <c r="H58" s="12">
        <v>25500</v>
      </c>
      <c r="I58" s="12">
        <v>47900</v>
      </c>
      <c r="N58" s="11">
        <v>9.2611733575887877E-3</v>
      </c>
      <c r="O58" s="11">
        <v>1.0446110360083569E-2</v>
      </c>
      <c r="Q58" s="11">
        <v>1.9804026956629594E-2</v>
      </c>
    </row>
    <row r="59" spans="1:17" x14ac:dyDescent="0.25">
      <c r="A59" t="s">
        <v>4286</v>
      </c>
      <c r="B59" s="181"/>
      <c r="C59" s="189">
        <v>3554165</v>
      </c>
      <c r="D59" s="189">
        <v>3595285</v>
      </c>
      <c r="E59" s="189">
        <v>3599385</v>
      </c>
      <c r="G59" s="12">
        <v>41120</v>
      </c>
      <c r="H59" s="12">
        <v>4100</v>
      </c>
      <c r="I59" s="12">
        <v>45220</v>
      </c>
      <c r="N59" s="11">
        <v>1.1569524768827558E-2</v>
      </c>
      <c r="O59" s="11">
        <v>1.1403824731558137E-3</v>
      </c>
      <c r="Q59" s="11">
        <v>1.2723100925252485E-2</v>
      </c>
    </row>
    <row r="60" spans="1:17" x14ac:dyDescent="0.25">
      <c r="A60" t="s">
        <v>4351</v>
      </c>
      <c r="B60" s="181">
        <v>9</v>
      </c>
      <c r="C60" s="189">
        <v>6765400</v>
      </c>
      <c r="D60" s="189">
        <v>7189700</v>
      </c>
      <c r="E60" s="189">
        <v>7736213</v>
      </c>
      <c r="G60" s="12">
        <v>424300</v>
      </c>
      <c r="H60" s="12">
        <v>546513</v>
      </c>
      <c r="I60" s="12">
        <v>970813</v>
      </c>
      <c r="N60" s="11">
        <v>6.2716173470896031E-2</v>
      </c>
      <c r="O60" s="11">
        <v>7.6013324617160663E-2</v>
      </c>
      <c r="Q60" s="11">
        <v>0.14349676294084607</v>
      </c>
    </row>
    <row r="61" spans="1:17" x14ac:dyDescent="0.25">
      <c r="A61" t="s">
        <v>4352</v>
      </c>
      <c r="B61" s="181">
        <v>10</v>
      </c>
      <c r="C61" s="189">
        <v>6872600</v>
      </c>
      <c r="D61" s="189">
        <v>7431917</v>
      </c>
      <c r="E61" s="189">
        <v>7655430</v>
      </c>
      <c r="G61" s="12">
        <v>559317</v>
      </c>
      <c r="H61" s="12">
        <v>223513</v>
      </c>
      <c r="I61" s="12">
        <v>782830</v>
      </c>
      <c r="N61" s="11">
        <v>8.138361027849722E-2</v>
      </c>
      <c r="O61" s="11">
        <v>3.0074743837962669E-2</v>
      </c>
      <c r="Q61" s="11">
        <v>0.11390594534819427</v>
      </c>
    </row>
    <row r="62" spans="1:17" x14ac:dyDescent="0.25">
      <c r="A62" t="s">
        <v>4290</v>
      </c>
      <c r="B62" s="181">
        <v>11</v>
      </c>
      <c r="C62" s="189">
        <v>18648000</v>
      </c>
      <c r="D62" s="189">
        <v>19376000</v>
      </c>
      <c r="E62" s="189">
        <v>19908000</v>
      </c>
      <c r="G62" s="12">
        <v>728000</v>
      </c>
      <c r="H62" s="12">
        <v>532000</v>
      </c>
      <c r="I62" s="12">
        <v>1260000</v>
      </c>
      <c r="N62" s="11">
        <v>3.903903903903904E-2</v>
      </c>
      <c r="O62" s="11">
        <v>2.7456647398843931E-2</v>
      </c>
      <c r="Q62" s="11">
        <v>6.7567567567567571E-2</v>
      </c>
    </row>
    <row r="63" spans="1:17" x14ac:dyDescent="0.25">
      <c r="A63" t="s">
        <v>4291</v>
      </c>
      <c r="B63" s="181">
        <v>12</v>
      </c>
      <c r="C63" s="189">
        <v>3039700</v>
      </c>
      <c r="D63" s="189">
        <v>3764700</v>
      </c>
      <c r="E63" s="189">
        <v>3823100</v>
      </c>
      <c r="G63" s="12">
        <v>725000</v>
      </c>
      <c r="H63" s="12">
        <v>58400</v>
      </c>
      <c r="I63" s="12">
        <v>783400</v>
      </c>
      <c r="N63" s="11">
        <v>0.23851037931374808</v>
      </c>
      <c r="O63" s="11">
        <v>1.5512524238319123E-2</v>
      </c>
      <c r="Q63" s="11">
        <v>0.25772280159226241</v>
      </c>
    </row>
    <row r="64" spans="1:17" x14ac:dyDescent="0.25">
      <c r="A64" t="s">
        <v>4339</v>
      </c>
      <c r="B64" s="181">
        <v>13</v>
      </c>
      <c r="C64" s="189">
        <v>9634670</v>
      </c>
      <c r="D64" s="189">
        <v>10208332.560000001</v>
      </c>
      <c r="E64" s="189">
        <v>10186873.560000001</v>
      </c>
      <c r="G64" s="12">
        <v>573662.56000000052</v>
      </c>
      <c r="H64" s="12">
        <v>-21459</v>
      </c>
      <c r="I64" s="12">
        <v>552203.56000000052</v>
      </c>
      <c r="N64" s="11">
        <v>5.9541485074216402E-2</v>
      </c>
      <c r="O64" s="11">
        <v>-2.1021062816942554E-3</v>
      </c>
      <c r="Q64" s="11">
        <v>5.7314216262726231E-2</v>
      </c>
    </row>
    <row r="65" spans="1:17" x14ac:dyDescent="0.25">
      <c r="C65" s="194">
        <v>380609337</v>
      </c>
      <c r="D65" s="194">
        <v>414044324.32184261</v>
      </c>
      <c r="E65" s="194">
        <v>426609866.97804409</v>
      </c>
      <c r="G65" s="194">
        <v>33434987.321842611</v>
      </c>
      <c r="H65" s="194">
        <v>12565542.6562015</v>
      </c>
      <c r="I65" s="194">
        <v>46000529.978044115</v>
      </c>
      <c r="N65" s="195">
        <v>8.784594614882664E-2</v>
      </c>
      <c r="O65" s="195">
        <v>3.034830311170773E-2</v>
      </c>
      <c r="Q65" s="195">
        <v>0.12086022466139372</v>
      </c>
    </row>
    <row r="66" spans="1:17" x14ac:dyDescent="0.25">
      <c r="A66" s="110" t="s">
        <v>4279</v>
      </c>
      <c r="C66" s="106"/>
      <c r="D66" s="106"/>
      <c r="E66" s="106"/>
      <c r="G66" s="106"/>
      <c r="H66" s="106"/>
      <c r="I66" s="106"/>
      <c r="N66" s="177"/>
      <c r="O66" s="177"/>
      <c r="Q66" s="177"/>
    </row>
    <row r="67" spans="1:17" x14ac:dyDescent="0.25">
      <c r="A67" s="110"/>
      <c r="B67" s="181">
        <v>1</v>
      </c>
      <c r="C67" s="203" t="s">
        <v>4340</v>
      </c>
      <c r="D67" s="204"/>
      <c r="E67" s="204"/>
      <c r="F67" s="202"/>
      <c r="G67" s="204"/>
      <c r="H67" s="204"/>
      <c r="I67" s="204"/>
      <c r="J67" s="202"/>
      <c r="K67" s="202"/>
      <c r="L67" s="202"/>
      <c r="M67" s="202"/>
      <c r="N67" s="205"/>
      <c r="O67" s="177"/>
      <c r="Q67" s="177"/>
    </row>
    <row r="68" spans="1:17" x14ac:dyDescent="0.25">
      <c r="A68" s="110"/>
      <c r="B68" s="181">
        <v>2</v>
      </c>
      <c r="C68" s="203" t="s">
        <v>4341</v>
      </c>
      <c r="D68" s="203"/>
      <c r="E68" s="203"/>
      <c r="F68" s="202"/>
      <c r="G68" s="201"/>
      <c r="H68" s="201"/>
      <c r="I68" s="201"/>
      <c r="J68" s="202"/>
      <c r="K68" s="202"/>
      <c r="L68" s="202"/>
      <c r="M68" s="202"/>
      <c r="N68" s="205"/>
      <c r="O68" s="177"/>
      <c r="Q68" s="177"/>
    </row>
    <row r="69" spans="1:17" x14ac:dyDescent="0.25">
      <c r="A69" s="110"/>
      <c r="B69" s="180"/>
      <c r="C69" s="203" t="s">
        <v>4342</v>
      </c>
      <c r="D69" s="203"/>
      <c r="E69" s="203"/>
      <c r="F69" s="202"/>
      <c r="G69" s="201"/>
      <c r="H69" s="201"/>
      <c r="I69" s="201"/>
      <c r="J69" s="202"/>
      <c r="K69" s="202"/>
      <c r="L69" s="202"/>
      <c r="M69" s="202"/>
      <c r="N69" s="205"/>
      <c r="O69" s="177"/>
      <c r="Q69" s="177"/>
    </row>
    <row r="70" spans="1:17" x14ac:dyDescent="0.25">
      <c r="A70" s="110"/>
      <c r="B70" s="181">
        <v>3</v>
      </c>
      <c r="C70" s="203" t="s">
        <v>4343</v>
      </c>
      <c r="D70" s="203"/>
      <c r="E70" s="203"/>
      <c r="F70" s="202"/>
      <c r="G70" s="201"/>
      <c r="H70" s="201"/>
      <c r="I70" s="201"/>
      <c r="J70" s="202"/>
      <c r="K70" s="202"/>
      <c r="L70" s="202"/>
      <c r="M70" s="202"/>
      <c r="N70" s="205"/>
      <c r="O70" s="177"/>
      <c r="Q70" s="177"/>
    </row>
    <row r="71" spans="1:17" x14ac:dyDescent="0.25">
      <c r="B71" s="181">
        <v>4</v>
      </c>
      <c r="C71" s="203" t="s">
        <v>4276</v>
      </c>
      <c r="D71" s="201"/>
      <c r="E71" s="201"/>
      <c r="F71" s="202"/>
      <c r="G71" s="202"/>
      <c r="H71" s="202"/>
      <c r="I71" s="202"/>
      <c r="J71" s="202"/>
      <c r="K71" s="202"/>
      <c r="L71" s="202"/>
      <c r="M71" s="202"/>
      <c r="N71" s="202"/>
    </row>
    <row r="72" spans="1:17" x14ac:dyDescent="0.25">
      <c r="B72" s="181">
        <v>5</v>
      </c>
      <c r="C72" s="203" t="s">
        <v>4344</v>
      </c>
      <c r="D72" s="201"/>
      <c r="E72" s="201"/>
      <c r="F72" s="202"/>
      <c r="G72" s="202"/>
      <c r="H72" s="202"/>
      <c r="I72" s="202"/>
      <c r="J72" s="202"/>
      <c r="K72" s="202"/>
      <c r="L72" s="202"/>
      <c r="M72" s="202"/>
      <c r="N72" s="202"/>
    </row>
    <row r="73" spans="1:17" x14ac:dyDescent="0.25">
      <c r="B73" s="181">
        <v>6</v>
      </c>
      <c r="C73" s="203" t="s">
        <v>4361</v>
      </c>
      <c r="D73" s="201"/>
      <c r="E73" s="201"/>
      <c r="F73" s="202"/>
      <c r="G73" s="202"/>
      <c r="H73" s="202"/>
      <c r="I73" s="202"/>
      <c r="J73" s="202"/>
      <c r="K73" s="202"/>
      <c r="L73" s="202"/>
      <c r="M73" s="202"/>
      <c r="N73" s="202"/>
    </row>
    <row r="74" spans="1:17" x14ac:dyDescent="0.25">
      <c r="B74" s="181">
        <v>7</v>
      </c>
      <c r="C74" s="203" t="s">
        <v>4281</v>
      </c>
      <c r="D74" s="201"/>
      <c r="E74" s="201"/>
      <c r="F74" s="202"/>
      <c r="G74" s="202"/>
      <c r="H74" s="202"/>
      <c r="I74" s="202"/>
      <c r="J74" s="202"/>
      <c r="K74" s="202"/>
      <c r="L74" s="202"/>
      <c r="M74" s="202"/>
      <c r="N74" s="202"/>
    </row>
    <row r="75" spans="1:17" x14ac:dyDescent="0.25">
      <c r="B75" s="181">
        <v>8</v>
      </c>
      <c r="C75" s="203" t="s">
        <v>4274</v>
      </c>
      <c r="D75" s="201"/>
      <c r="E75" s="201"/>
      <c r="F75" s="202"/>
      <c r="G75" s="202"/>
      <c r="H75" s="202"/>
      <c r="I75" s="202"/>
      <c r="J75" s="202"/>
      <c r="K75" s="202"/>
      <c r="L75" s="202"/>
      <c r="M75" s="202"/>
      <c r="N75" s="202"/>
    </row>
    <row r="76" spans="1:17" x14ac:dyDescent="0.25">
      <c r="B76" s="181">
        <v>9</v>
      </c>
      <c r="C76" s="203" t="s">
        <v>4350</v>
      </c>
      <c r="D76" s="201"/>
      <c r="E76" s="201"/>
      <c r="F76" s="202"/>
      <c r="G76" s="202"/>
      <c r="H76" s="202"/>
      <c r="I76" s="202"/>
      <c r="J76" s="202"/>
      <c r="K76" s="202"/>
      <c r="L76" s="202"/>
      <c r="M76" s="202"/>
      <c r="N76" s="202"/>
    </row>
    <row r="77" spans="1:17" x14ac:dyDescent="0.25">
      <c r="B77" s="181">
        <v>10</v>
      </c>
      <c r="C77" s="203" t="s">
        <v>4362</v>
      </c>
      <c r="D77" s="201"/>
      <c r="E77" s="201"/>
      <c r="F77" s="202"/>
      <c r="G77" s="202"/>
      <c r="H77" s="202">
        <v>8686800</v>
      </c>
      <c r="I77" s="202"/>
      <c r="J77" s="202"/>
      <c r="K77" s="202"/>
      <c r="L77" s="202"/>
      <c r="M77" s="202"/>
      <c r="N77" s="202"/>
    </row>
    <row r="78" spans="1:17" x14ac:dyDescent="0.25">
      <c r="B78" s="181">
        <v>11</v>
      </c>
      <c r="C78" s="203" t="s">
        <v>4346</v>
      </c>
      <c r="D78" s="201"/>
      <c r="E78" s="201"/>
      <c r="F78" s="202"/>
      <c r="G78" s="202"/>
      <c r="H78" s="202"/>
      <c r="I78" s="202"/>
      <c r="J78" s="202"/>
      <c r="K78" s="202"/>
      <c r="L78" s="202"/>
      <c r="M78" s="202"/>
      <c r="N78" s="202"/>
    </row>
    <row r="79" spans="1:17" x14ac:dyDescent="0.25">
      <c r="B79" s="181">
        <v>12</v>
      </c>
      <c r="C79" s="203" t="s">
        <v>4345</v>
      </c>
      <c r="D79" s="201"/>
      <c r="E79" s="201"/>
      <c r="F79" s="202"/>
      <c r="G79" s="202"/>
      <c r="H79" s="202"/>
      <c r="I79" s="202"/>
      <c r="J79" s="202"/>
      <c r="K79" s="202"/>
      <c r="L79" s="202"/>
      <c r="M79" s="202"/>
      <c r="N79" s="202"/>
    </row>
    <row r="80" spans="1:17" x14ac:dyDescent="0.25">
      <c r="B80" s="181">
        <v>13</v>
      </c>
      <c r="C80" s="203" t="s">
        <v>4375</v>
      </c>
      <c r="D80" s="201"/>
      <c r="E80" s="201"/>
      <c r="F80" s="202"/>
      <c r="G80" s="202"/>
      <c r="H80" s="202"/>
      <c r="I80" s="202"/>
      <c r="J80" s="202"/>
      <c r="K80" s="202"/>
      <c r="L80" s="202"/>
      <c r="M80" s="202"/>
      <c r="N80" s="202"/>
    </row>
    <row r="81" spans="1:20" ht="31.6" customHeight="1" x14ac:dyDescent="0.25">
      <c r="A81" s="6" t="s">
        <v>4236</v>
      </c>
      <c r="N81" s="266" t="s">
        <v>4243</v>
      </c>
      <c r="O81" s="266"/>
      <c r="Q81" s="266" t="s">
        <v>4278</v>
      </c>
    </row>
    <row r="82" spans="1:20" x14ac:dyDescent="0.25">
      <c r="A82" s="267" t="s">
        <v>4268</v>
      </c>
      <c r="C82" s="185" t="s">
        <v>4241</v>
      </c>
      <c r="D82" s="185" t="s">
        <v>2</v>
      </c>
      <c r="E82" s="185" t="s">
        <v>3</v>
      </c>
      <c r="F82" s="185"/>
      <c r="G82" s="185" t="s">
        <v>4245</v>
      </c>
      <c r="H82" s="185" t="s">
        <v>4246</v>
      </c>
      <c r="I82" s="185" t="s">
        <v>4244</v>
      </c>
      <c r="J82" s="185"/>
      <c r="K82" s="185"/>
      <c r="L82" s="185"/>
      <c r="M82" s="185"/>
      <c r="N82" s="267">
        <v>2015</v>
      </c>
      <c r="O82" s="267">
        <v>2016</v>
      </c>
      <c r="Q82" s="267">
        <v>2016</v>
      </c>
    </row>
    <row r="83" spans="1:20" x14ac:dyDescent="0.25">
      <c r="A83" t="s">
        <v>4347</v>
      </c>
      <c r="B83" s="181">
        <v>1</v>
      </c>
      <c r="C83" s="12">
        <v>9566600</v>
      </c>
      <c r="D83" s="12">
        <v>11344000</v>
      </c>
      <c r="E83" s="12">
        <v>9800000</v>
      </c>
      <c r="F83" s="12"/>
      <c r="G83" s="12">
        <v>1777400</v>
      </c>
      <c r="H83" s="12">
        <v>-1544000</v>
      </c>
      <c r="I83" s="12">
        <v>233400</v>
      </c>
      <c r="J83" s="12"/>
      <c r="K83" s="12">
        <v>12.854172</v>
      </c>
      <c r="L83" s="12">
        <v>14.807499862</v>
      </c>
      <c r="M83" s="12">
        <v>15.2557302998</v>
      </c>
      <c r="N83" s="11">
        <v>0.18579223548596158</v>
      </c>
      <c r="O83" s="11">
        <v>-0.13610719322990128</v>
      </c>
      <c r="Q83" s="11">
        <v>2.4397382560157214E-2</v>
      </c>
      <c r="R83" s="184"/>
      <c r="S83" s="184"/>
      <c r="T83" s="1"/>
    </row>
    <row r="84" spans="1:20" x14ac:dyDescent="0.25">
      <c r="A84" t="s">
        <v>4238</v>
      </c>
      <c r="B84" s="181">
        <v>2</v>
      </c>
      <c r="C84" s="252">
        <v>4980970</v>
      </c>
      <c r="D84" s="12">
        <v>5065900</v>
      </c>
      <c r="E84" s="12">
        <v>5184800</v>
      </c>
      <c r="F84" s="12"/>
      <c r="G84" s="12">
        <v>84930</v>
      </c>
      <c r="H84" s="12">
        <v>118900</v>
      </c>
      <c r="I84" s="12">
        <v>203830</v>
      </c>
      <c r="J84" s="12"/>
      <c r="K84" s="12">
        <v>12.854172</v>
      </c>
      <c r="L84" s="12">
        <v>14.807499862</v>
      </c>
      <c r="M84" s="12">
        <v>15.2557302998</v>
      </c>
      <c r="N84" s="11">
        <v>1.7050895709068717E-2</v>
      </c>
      <c r="O84" s="11">
        <v>2.3470656744112597E-2</v>
      </c>
      <c r="Q84" s="11">
        <v>4.0921748173548524E-2</v>
      </c>
    </row>
    <row r="85" spans="1:20" x14ac:dyDescent="0.25">
      <c r="A85" t="s">
        <v>146</v>
      </c>
      <c r="B85" s="181">
        <v>3</v>
      </c>
      <c r="C85" s="252">
        <v>1589100</v>
      </c>
      <c r="D85" s="12">
        <v>1550000</v>
      </c>
      <c r="E85" s="12">
        <v>1550000</v>
      </c>
      <c r="F85" s="12"/>
      <c r="G85" s="12">
        <v>-39100</v>
      </c>
      <c r="H85" s="12">
        <v>0</v>
      </c>
      <c r="I85" s="12">
        <v>-39100</v>
      </c>
      <c r="J85" s="12"/>
      <c r="K85" s="12">
        <v>12.854172</v>
      </c>
      <c r="L85" s="12">
        <v>14.807499862</v>
      </c>
      <c r="M85" s="12">
        <v>15.2557302998</v>
      </c>
      <c r="N85" s="11">
        <v>-2.4605122396324963E-2</v>
      </c>
      <c r="O85" s="11">
        <v>0</v>
      </c>
      <c r="Q85" s="11">
        <v>-2.4605122396324963E-2</v>
      </c>
    </row>
    <row r="86" spans="1:20" x14ac:dyDescent="0.25">
      <c r="A86" t="s">
        <v>4239</v>
      </c>
      <c r="B86" s="181">
        <v>4</v>
      </c>
      <c r="C86" s="252">
        <v>612000</v>
      </c>
      <c r="D86" s="12">
        <v>624200</v>
      </c>
      <c r="E86" s="12">
        <v>636700</v>
      </c>
      <c r="F86" s="12"/>
      <c r="G86" s="12">
        <v>12200</v>
      </c>
      <c r="H86" s="12">
        <v>12500</v>
      </c>
      <c r="I86" s="12">
        <v>24700</v>
      </c>
      <c r="J86" s="12"/>
      <c r="K86" s="12">
        <v>12.854172</v>
      </c>
      <c r="L86" s="12">
        <v>14.807499862</v>
      </c>
      <c r="M86" s="12">
        <v>15.2557302998</v>
      </c>
      <c r="N86" s="11">
        <v>1.9934640522875816E-2</v>
      </c>
      <c r="O86" s="11">
        <v>2.0025632809996797E-2</v>
      </c>
      <c r="Q86" s="11">
        <v>4.0359477124183009E-2</v>
      </c>
    </row>
    <row r="87" spans="1:20" x14ac:dyDescent="0.25">
      <c r="A87" t="s">
        <v>4240</v>
      </c>
      <c r="B87" s="181">
        <v>5</v>
      </c>
      <c r="C87" s="12">
        <v>532600</v>
      </c>
      <c r="D87" s="12">
        <v>565000</v>
      </c>
      <c r="E87" s="12">
        <v>600000</v>
      </c>
      <c r="F87" s="12"/>
      <c r="G87" s="12">
        <v>32400</v>
      </c>
      <c r="H87" s="12">
        <v>35000</v>
      </c>
      <c r="I87" s="12">
        <v>67400</v>
      </c>
      <c r="J87" s="12"/>
      <c r="K87" s="12">
        <v>12.854172</v>
      </c>
      <c r="L87" s="12">
        <v>14.807499862</v>
      </c>
      <c r="M87" s="12">
        <v>15.2557302998</v>
      </c>
      <c r="N87" s="11">
        <v>6.083364626361247E-2</v>
      </c>
      <c r="O87" s="11">
        <v>6.1946902654867256E-2</v>
      </c>
      <c r="Q87" s="11">
        <v>0.12654900488171236</v>
      </c>
    </row>
    <row r="88" spans="1:20" x14ac:dyDescent="0.25">
      <c r="A88" t="s">
        <v>4249</v>
      </c>
      <c r="B88" s="181">
        <v>6</v>
      </c>
      <c r="C88" s="252">
        <v>673000</v>
      </c>
      <c r="D88" s="12">
        <v>673000</v>
      </c>
      <c r="E88" s="12">
        <v>673000</v>
      </c>
      <c r="G88" s="12">
        <v>0</v>
      </c>
      <c r="H88" s="12">
        <v>0</v>
      </c>
      <c r="I88" s="12">
        <v>0</v>
      </c>
      <c r="N88" s="11">
        <v>0</v>
      </c>
      <c r="O88" s="11">
        <v>0</v>
      </c>
      <c r="Q88" s="11">
        <v>0</v>
      </c>
    </row>
    <row r="89" spans="1:20" x14ac:dyDescent="0.25">
      <c r="A89" t="s">
        <v>4252</v>
      </c>
      <c r="B89" s="181">
        <v>7</v>
      </c>
      <c r="C89" s="12">
        <v>0</v>
      </c>
      <c r="D89" s="12">
        <v>165000</v>
      </c>
      <c r="E89" s="12">
        <v>170000</v>
      </c>
      <c r="G89" s="12">
        <v>165000</v>
      </c>
      <c r="H89" s="12">
        <v>5000</v>
      </c>
      <c r="I89" s="12">
        <v>170000</v>
      </c>
      <c r="N89" s="11"/>
      <c r="O89" s="11">
        <v>3.0303030303030304E-2</v>
      </c>
      <c r="Q89" s="11"/>
    </row>
    <row r="90" spans="1:20" x14ac:dyDescent="0.25">
      <c r="A90" t="s">
        <v>4253</v>
      </c>
      <c r="B90" s="181">
        <v>8</v>
      </c>
      <c r="C90" s="252">
        <v>525000</v>
      </c>
      <c r="D90" s="12">
        <v>0</v>
      </c>
      <c r="E90" s="12">
        <v>0</v>
      </c>
      <c r="G90" s="12">
        <v>-525000</v>
      </c>
      <c r="H90" s="12">
        <v>0</v>
      </c>
      <c r="I90" s="12">
        <v>-525000</v>
      </c>
      <c r="N90" s="11">
        <v>-1</v>
      </c>
      <c r="O90" s="11"/>
      <c r="Q90" s="11">
        <v>-1</v>
      </c>
    </row>
    <row r="91" spans="1:20" x14ac:dyDescent="0.25">
      <c r="A91" t="s">
        <v>4250</v>
      </c>
      <c r="B91" s="181">
        <v>8</v>
      </c>
      <c r="C91" s="252">
        <v>2225000</v>
      </c>
      <c r="D91" s="12">
        <v>0</v>
      </c>
      <c r="E91" s="12">
        <v>0</v>
      </c>
      <c r="G91" s="12">
        <v>-2225000</v>
      </c>
      <c r="H91" s="12">
        <v>0</v>
      </c>
      <c r="I91" s="12">
        <v>-2225000</v>
      </c>
      <c r="N91" s="11">
        <v>-1</v>
      </c>
      <c r="O91" s="11"/>
      <c r="Q91" s="11">
        <v>-1</v>
      </c>
    </row>
    <row r="92" spans="1:20" x14ac:dyDescent="0.25">
      <c r="A92" t="s">
        <v>148</v>
      </c>
      <c r="B92" s="181">
        <v>8</v>
      </c>
      <c r="C92" s="252">
        <v>775000</v>
      </c>
      <c r="D92" s="12">
        <v>0</v>
      </c>
      <c r="E92" s="12">
        <v>0</v>
      </c>
      <c r="G92" s="12">
        <v>-775000</v>
      </c>
      <c r="H92" s="12">
        <v>0</v>
      </c>
      <c r="I92" s="12">
        <v>-775000</v>
      </c>
      <c r="N92" s="11">
        <v>-1</v>
      </c>
      <c r="O92" s="11"/>
      <c r="Q92" s="11">
        <v>-1</v>
      </c>
    </row>
    <row r="93" spans="1:20" x14ac:dyDescent="0.25">
      <c r="A93" t="s">
        <v>4251</v>
      </c>
      <c r="B93" s="181">
        <v>9</v>
      </c>
      <c r="C93" s="12">
        <v>421275</v>
      </c>
      <c r="D93" s="12">
        <v>0</v>
      </c>
      <c r="E93" s="12">
        <v>0</v>
      </c>
      <c r="G93" s="12">
        <v>-421275</v>
      </c>
      <c r="H93" s="12">
        <v>0</v>
      </c>
      <c r="I93" s="12">
        <v>-421275</v>
      </c>
      <c r="N93" s="11">
        <v>-1</v>
      </c>
      <c r="O93" s="11"/>
      <c r="Q93" s="11">
        <v>-1</v>
      </c>
    </row>
    <row r="94" spans="1:20" x14ac:dyDescent="0.25">
      <c r="A94" t="s">
        <v>4248</v>
      </c>
      <c r="C94" s="16">
        <v>-20806900</v>
      </c>
      <c r="D94" s="16">
        <v>-18745000</v>
      </c>
      <c r="E94" s="16">
        <v>-19548000</v>
      </c>
      <c r="F94" s="172"/>
      <c r="G94" s="16">
        <v>2061900</v>
      </c>
      <c r="H94" s="16">
        <v>-803000</v>
      </c>
      <c r="I94" s="16">
        <v>1258900</v>
      </c>
      <c r="J94" s="172"/>
      <c r="K94" s="16"/>
      <c r="L94" s="16"/>
      <c r="M94" s="16"/>
      <c r="N94" s="186">
        <v>-9.9096934190100405E-2</v>
      </c>
      <c r="O94" s="186">
        <v>4.2838090157375303E-2</v>
      </c>
      <c r="P94" s="114"/>
      <c r="Q94" s="186">
        <v>-6.0503967433880104E-2</v>
      </c>
    </row>
    <row r="95" spans="1:20" x14ac:dyDescent="0.25">
      <c r="C95" s="194">
        <v>1093645</v>
      </c>
      <c r="D95" s="194">
        <v>1242100</v>
      </c>
      <c r="E95" s="194">
        <v>-933500</v>
      </c>
      <c r="F95" s="106"/>
      <c r="G95" s="194">
        <v>148455</v>
      </c>
      <c r="H95" s="194">
        <v>-2175600</v>
      </c>
      <c r="I95" s="194">
        <v>-2027145</v>
      </c>
      <c r="J95" s="106"/>
      <c r="K95" s="106"/>
      <c r="L95" s="106"/>
      <c r="M95" s="106"/>
      <c r="N95" s="196"/>
      <c r="O95" s="196"/>
      <c r="P95" s="197"/>
      <c r="Q95" s="196"/>
    </row>
    <row r="97" spans="1:17" x14ac:dyDescent="0.25">
      <c r="A97" s="110" t="s">
        <v>4376</v>
      </c>
      <c r="B97" s="110"/>
    </row>
    <row r="98" spans="1:17" x14ac:dyDescent="0.25">
      <c r="A98" s="110"/>
      <c r="B98" s="181">
        <v>1</v>
      </c>
      <c r="C98" s="200" t="s">
        <v>4348</v>
      </c>
      <c r="D98" s="200"/>
      <c r="E98" s="200"/>
      <c r="F98" s="202"/>
      <c r="G98" s="202"/>
      <c r="H98" s="202"/>
    </row>
    <row r="99" spans="1:17" x14ac:dyDescent="0.25">
      <c r="B99" s="181">
        <v>2</v>
      </c>
      <c r="C99" s="200" t="s">
        <v>4247</v>
      </c>
      <c r="D99" s="200"/>
      <c r="E99" s="200"/>
      <c r="F99" s="202"/>
      <c r="G99" s="202"/>
      <c r="H99" s="202"/>
    </row>
    <row r="100" spans="1:17" x14ac:dyDescent="0.25">
      <c r="B100" s="181">
        <v>3</v>
      </c>
      <c r="C100" s="200" t="s">
        <v>4364</v>
      </c>
      <c r="D100" s="200"/>
      <c r="E100" s="200"/>
      <c r="F100" s="202"/>
      <c r="G100" s="202"/>
      <c r="H100" s="202"/>
    </row>
    <row r="101" spans="1:17" x14ac:dyDescent="0.25">
      <c r="B101" s="181">
        <v>4</v>
      </c>
      <c r="C101" s="200" t="s">
        <v>4366</v>
      </c>
      <c r="D101" s="200"/>
      <c r="E101" s="200"/>
      <c r="F101" s="202"/>
      <c r="G101" s="202"/>
      <c r="H101" s="202"/>
    </row>
    <row r="102" spans="1:17" x14ac:dyDescent="0.25">
      <c r="B102" s="181">
        <v>5</v>
      </c>
      <c r="C102" s="200" t="s">
        <v>4412</v>
      </c>
      <c r="D102" s="200"/>
      <c r="E102" s="200"/>
      <c r="F102" s="202"/>
      <c r="G102" s="202"/>
      <c r="H102" s="202"/>
    </row>
    <row r="103" spans="1:17" x14ac:dyDescent="0.25">
      <c r="B103" s="181">
        <v>6</v>
      </c>
      <c r="C103" s="200" t="s">
        <v>4367</v>
      </c>
      <c r="D103" s="200"/>
      <c r="E103" s="200"/>
      <c r="F103" s="202"/>
      <c r="G103" s="202"/>
      <c r="H103" s="202"/>
    </row>
    <row r="104" spans="1:17" x14ac:dyDescent="0.25">
      <c r="B104" s="181">
        <v>7</v>
      </c>
      <c r="C104" s="200" t="s">
        <v>4368</v>
      </c>
      <c r="D104" s="200"/>
      <c r="E104" s="200"/>
      <c r="F104" s="202"/>
      <c r="G104" s="202"/>
      <c r="H104" s="202"/>
    </row>
    <row r="105" spans="1:17" x14ac:dyDescent="0.25">
      <c r="B105" s="181">
        <v>8</v>
      </c>
      <c r="C105" s="200" t="s">
        <v>4365</v>
      </c>
      <c r="D105" s="200"/>
      <c r="E105" s="200"/>
      <c r="F105" s="202"/>
      <c r="G105" s="202"/>
      <c r="H105" s="202"/>
    </row>
    <row r="106" spans="1:17" x14ac:dyDescent="0.25">
      <c r="B106" s="181">
        <v>9</v>
      </c>
      <c r="C106" s="200" t="s">
        <v>4576</v>
      </c>
      <c r="D106" s="110"/>
      <c r="E106" s="110"/>
    </row>
    <row r="107" spans="1:17" ht="30.1" customHeight="1" x14ac:dyDescent="0.25">
      <c r="A107" s="6" t="s">
        <v>4287</v>
      </c>
      <c r="B107" s="110"/>
      <c r="N107" s="266" t="s">
        <v>4243</v>
      </c>
      <c r="O107" s="266"/>
      <c r="Q107" s="266" t="s">
        <v>4278</v>
      </c>
    </row>
    <row r="108" spans="1:17" x14ac:dyDescent="0.25">
      <c r="A108" s="267" t="s">
        <v>4268</v>
      </c>
      <c r="B108" s="110"/>
      <c r="C108" s="185" t="s">
        <v>4241</v>
      </c>
      <c r="D108" s="185" t="s">
        <v>2</v>
      </c>
      <c r="E108" s="185" t="s">
        <v>3</v>
      </c>
      <c r="F108" s="240"/>
      <c r="G108" s="185" t="s">
        <v>4245</v>
      </c>
      <c r="H108" s="185" t="s">
        <v>4246</v>
      </c>
      <c r="I108" s="185" t="s">
        <v>4244</v>
      </c>
      <c r="J108" s="185"/>
      <c r="K108" s="185"/>
      <c r="L108" s="185"/>
      <c r="M108" s="185"/>
      <c r="N108" s="267">
        <v>2015</v>
      </c>
      <c r="O108" s="267">
        <v>2016</v>
      </c>
      <c r="Q108" s="267">
        <v>2016</v>
      </c>
    </row>
    <row r="109" spans="1:17" x14ac:dyDescent="0.25">
      <c r="A109" t="s">
        <v>4288</v>
      </c>
      <c r="B109" s="181"/>
      <c r="C109" s="12">
        <v>158672062</v>
      </c>
      <c r="D109" s="12">
        <v>165353919.27081403</v>
      </c>
      <c r="E109" s="12">
        <v>169115714.32343498</v>
      </c>
      <c r="G109" s="12">
        <v>6681857.2708140314</v>
      </c>
      <c r="H109" s="12">
        <v>3761795.0526209474</v>
      </c>
      <c r="I109" s="12">
        <v>10443652.323434979</v>
      </c>
      <c r="J109" s="12"/>
      <c r="K109" s="12">
        <v>12.854172</v>
      </c>
      <c r="L109" s="12">
        <v>14.807499862</v>
      </c>
      <c r="M109" s="12">
        <v>15.2557302998</v>
      </c>
      <c r="N109" s="182">
        <v>4.2111113869649157E-2</v>
      </c>
      <c r="O109" s="11">
        <v>2.2749960020360564E-2</v>
      </c>
      <c r="Q109" s="11">
        <v>6.5819100046957096E-2</v>
      </c>
    </row>
    <row r="110" spans="1:17" x14ac:dyDescent="0.25">
      <c r="A110" s="41" t="s">
        <v>4242</v>
      </c>
      <c r="B110" s="181"/>
      <c r="C110" s="12">
        <v>95618753</v>
      </c>
      <c r="D110" s="12">
        <v>115273172.90769525</v>
      </c>
      <c r="E110" s="12">
        <v>122027831.47794247</v>
      </c>
      <c r="G110" s="12">
        <v>19654419.907695249</v>
      </c>
      <c r="H110" s="12">
        <v>6754658.570247218</v>
      </c>
      <c r="I110" s="12">
        <v>26409078.477942467</v>
      </c>
      <c r="J110" s="12"/>
      <c r="K110" s="12">
        <v>12.854172</v>
      </c>
      <c r="L110" s="12">
        <v>14.807499862</v>
      </c>
      <c r="M110" s="12">
        <v>15.2557302998</v>
      </c>
      <c r="N110" s="11">
        <v>0.2055498455171785</v>
      </c>
      <c r="O110" s="11">
        <v>5.8596969267567543E-2</v>
      </c>
      <c r="Q110" s="11">
        <v>0.27619141276546944</v>
      </c>
    </row>
    <row r="111" spans="1:17" x14ac:dyDescent="0.25">
      <c r="A111" s="41" t="s">
        <v>4277</v>
      </c>
      <c r="B111" s="181"/>
      <c r="C111" s="12">
        <v>8361296</v>
      </c>
      <c r="D111" s="12">
        <v>9063600</v>
      </c>
      <c r="E111" s="12">
        <v>9110300</v>
      </c>
      <c r="G111" s="12">
        <v>702304</v>
      </c>
      <c r="H111" s="12">
        <v>46700</v>
      </c>
      <c r="I111" s="12">
        <v>749004</v>
      </c>
      <c r="J111" s="12"/>
      <c r="K111" s="12"/>
      <c r="L111" s="12"/>
      <c r="M111" s="12"/>
      <c r="N111" s="11">
        <v>8.3994634324631015E-2</v>
      </c>
      <c r="O111" s="11">
        <v>5.1524780440443093E-3</v>
      </c>
      <c r="Q111" s="11">
        <v>8.9579892877850509E-2</v>
      </c>
    </row>
    <row r="112" spans="1:17" x14ac:dyDescent="0.25">
      <c r="A112" s="41" t="s">
        <v>4275</v>
      </c>
      <c r="B112" s="181"/>
      <c r="C112" s="16">
        <v>2132682</v>
      </c>
      <c r="D112" s="16">
        <v>2126665.583333333</v>
      </c>
      <c r="E112" s="16">
        <v>2141022.6166666672</v>
      </c>
      <c r="G112" s="16">
        <v>-6016.4166666669771</v>
      </c>
      <c r="H112" s="16">
        <v>14357.03333333414</v>
      </c>
      <c r="I112" s="16">
        <v>8340.6166666671634</v>
      </c>
      <c r="J112" s="12"/>
      <c r="K112" s="12"/>
      <c r="L112" s="12"/>
      <c r="M112" s="12"/>
      <c r="N112" s="186">
        <v>-2.8210566163483245E-3</v>
      </c>
      <c r="O112" s="186">
        <v>6.7509595518214687E-3</v>
      </c>
      <c r="Q112" s="11">
        <v>3.9108580963627786E-3</v>
      </c>
    </row>
    <row r="113" spans="1:17" s="41" customFormat="1" x14ac:dyDescent="0.25">
      <c r="B113" s="180"/>
      <c r="C113" s="194">
        <v>264784793</v>
      </c>
      <c r="D113" s="194">
        <v>291817357.76184261</v>
      </c>
      <c r="E113" s="194">
        <v>302394868.41804409</v>
      </c>
      <c r="F113" s="6"/>
      <c r="G113" s="194">
        <v>27032564.761842612</v>
      </c>
      <c r="H113" s="194">
        <v>10577510.6562015</v>
      </c>
      <c r="I113" s="194">
        <v>37610075.418044113</v>
      </c>
      <c r="N113" s="195">
        <v>0.10209258792986126</v>
      </c>
      <c r="O113" s="195">
        <v>3.6247023608629879E-2</v>
      </c>
      <c r="Q113" s="195">
        <v>0.14204016398345093</v>
      </c>
    </row>
    <row r="114" spans="1:17" ht="9" customHeight="1" x14ac:dyDescent="0.25">
      <c r="B114" s="181"/>
      <c r="C114" s="193"/>
      <c r="D114" s="12"/>
      <c r="E114" s="12"/>
    </row>
    <row r="115" spans="1:17" x14ac:dyDescent="0.25">
      <c r="A115" s="110" t="s">
        <v>4279</v>
      </c>
      <c r="B115" s="181"/>
      <c r="C115" s="193"/>
      <c r="D115" s="12"/>
      <c r="E115" s="12">
        <v>303067868.41804409</v>
      </c>
    </row>
    <row r="116" spans="1:17" x14ac:dyDescent="0.25">
      <c r="C116" s="14"/>
      <c r="D116" s="14"/>
      <c r="E116" s="247">
        <v>-19547700</v>
      </c>
      <c r="G116" s="14"/>
      <c r="H116" s="14"/>
      <c r="I116" s="14"/>
    </row>
    <row r="117" spans="1:17" ht="30.1" hidden="1" customHeight="1" x14ac:dyDescent="0.25">
      <c r="A117" s="6" t="s">
        <v>4336</v>
      </c>
      <c r="N117" s="266" t="s">
        <v>4243</v>
      </c>
      <c r="O117" s="266"/>
      <c r="Q117" s="266" t="s">
        <v>4278</v>
      </c>
    </row>
    <row r="118" spans="1:17" ht="14.95" hidden="1" customHeight="1" x14ac:dyDescent="0.25">
      <c r="C118" s="185"/>
      <c r="D118" s="185"/>
      <c r="E118" s="185"/>
      <c r="F118" s="185"/>
      <c r="G118" s="185"/>
      <c r="H118" s="185"/>
      <c r="I118" s="185"/>
      <c r="J118" s="185"/>
      <c r="K118" s="185"/>
      <c r="L118" s="185"/>
      <c r="M118" s="185"/>
      <c r="N118" s="267">
        <v>2015</v>
      </c>
      <c r="O118" s="267">
        <v>2016</v>
      </c>
      <c r="Q118" s="267">
        <v>2016</v>
      </c>
    </row>
    <row r="119" spans="1:17" ht="14.95" hidden="1" customHeight="1" x14ac:dyDescent="0.25">
      <c r="A119" s="198" t="s">
        <v>120</v>
      </c>
      <c r="C119" s="12"/>
      <c r="D119" s="12"/>
      <c r="E119" s="12"/>
      <c r="G119" s="12"/>
      <c r="H119" s="12"/>
      <c r="I119" s="12"/>
      <c r="N119" s="11" t="e">
        <v>#DIV/0!</v>
      </c>
      <c r="O119" s="11" t="e">
        <v>#DIV/0!</v>
      </c>
      <c r="Q119" s="11" t="e">
        <v>#DIV/0!</v>
      </c>
    </row>
    <row r="120" spans="1:17" ht="14.95" hidden="1" customHeight="1" x14ac:dyDescent="0.25">
      <c r="A120" s="198" t="s">
        <v>5</v>
      </c>
      <c r="C120" s="12"/>
      <c r="D120" s="12"/>
      <c r="E120" s="12"/>
      <c r="G120" s="12"/>
      <c r="H120" s="12"/>
      <c r="I120" s="12"/>
      <c r="N120" s="11" t="e">
        <v>#DIV/0!</v>
      </c>
      <c r="O120" s="11" t="e">
        <v>#DIV/0!</v>
      </c>
      <c r="Q120" s="11" t="e">
        <v>#DIV/0!</v>
      </c>
    </row>
    <row r="121" spans="1:17" ht="14.95" hidden="1" customHeight="1" x14ac:dyDescent="0.25">
      <c r="A121" s="198" t="s">
        <v>6</v>
      </c>
      <c r="C121" s="12"/>
      <c r="D121" s="12"/>
      <c r="E121" s="12"/>
      <c r="G121" s="12"/>
      <c r="H121" s="12"/>
      <c r="I121" s="12"/>
      <c r="N121" s="11" t="e">
        <v>#DIV/0!</v>
      </c>
      <c r="O121" s="11" t="e">
        <v>#DIV/0!</v>
      </c>
      <c r="Q121" s="11" t="e">
        <v>#DIV/0!</v>
      </c>
    </row>
    <row r="122" spans="1:17" ht="14.95" hidden="1" customHeight="1" x14ac:dyDescent="0.25">
      <c r="A122" s="198" t="s">
        <v>7</v>
      </c>
      <c r="C122" s="12"/>
      <c r="D122" s="12"/>
      <c r="E122" s="12"/>
      <c r="G122" s="12"/>
      <c r="H122" s="12"/>
      <c r="I122" s="12"/>
      <c r="N122" s="11" t="e">
        <v>#DIV/0!</v>
      </c>
      <c r="O122" s="11" t="e">
        <v>#DIV/0!</v>
      </c>
      <c r="Q122" s="11" t="e">
        <v>#DIV/0!</v>
      </c>
    </row>
    <row r="123" spans="1:17" ht="14.3" hidden="1" customHeight="1" x14ac:dyDescent="0.25">
      <c r="A123" s="198" t="s">
        <v>8</v>
      </c>
      <c r="C123" s="12"/>
      <c r="D123" s="12"/>
      <c r="E123" s="12"/>
      <c r="G123" s="12"/>
      <c r="H123" s="12"/>
      <c r="I123" s="12"/>
      <c r="N123" s="11" t="e">
        <v>#DIV/0!</v>
      </c>
      <c r="O123" s="11" t="e">
        <v>#DIV/0!</v>
      </c>
      <c r="Q123" s="11" t="e">
        <v>#DIV/0!</v>
      </c>
    </row>
    <row r="124" spans="1:17" ht="14.95" hidden="1" customHeight="1" x14ac:dyDescent="0.25">
      <c r="A124" s="198" t="s">
        <v>9</v>
      </c>
      <c r="C124" s="12"/>
      <c r="D124" s="12"/>
      <c r="E124" s="12"/>
      <c r="G124" s="12"/>
      <c r="H124" s="12"/>
      <c r="I124" s="12"/>
      <c r="N124" s="11" t="e">
        <v>#DIV/0!</v>
      </c>
      <c r="O124" s="11" t="e">
        <v>#DIV/0!</v>
      </c>
      <c r="Q124" s="11" t="e">
        <v>#DIV/0!</v>
      </c>
    </row>
    <row r="125" spans="1:17" ht="14.95" hidden="1" customHeight="1" x14ac:dyDescent="0.25">
      <c r="A125" s="198" t="s">
        <v>10</v>
      </c>
      <c r="C125" s="12"/>
      <c r="D125" s="12"/>
      <c r="E125" s="12"/>
      <c r="G125" s="12"/>
      <c r="H125" s="12"/>
      <c r="I125" s="12"/>
      <c r="N125" s="11" t="e">
        <v>#DIV/0!</v>
      </c>
      <c r="O125" s="11" t="e">
        <v>#DIV/0!</v>
      </c>
      <c r="Q125" s="11" t="e">
        <v>#DIV/0!</v>
      </c>
    </row>
    <row r="126" spans="1:17" ht="14.95" hidden="1" customHeight="1" x14ac:dyDescent="0.25">
      <c r="A126" s="198" t="s">
        <v>11</v>
      </c>
      <c r="C126" s="12"/>
      <c r="D126" s="12"/>
      <c r="E126" s="12"/>
      <c r="G126" s="12"/>
      <c r="H126" s="12"/>
      <c r="I126" s="12"/>
      <c r="N126" s="11" t="e">
        <v>#DIV/0!</v>
      </c>
      <c r="O126" s="11" t="e">
        <v>#DIV/0!</v>
      </c>
      <c r="Q126" s="11" t="e">
        <v>#DIV/0!</v>
      </c>
    </row>
    <row r="127" spans="1:17" ht="14.95" hidden="1" customHeight="1" x14ac:dyDescent="0.25">
      <c r="A127" s="198" t="s">
        <v>12</v>
      </c>
      <c r="C127" s="12"/>
      <c r="D127" s="12"/>
      <c r="E127" s="12"/>
      <c r="G127" s="12"/>
      <c r="H127" s="12"/>
      <c r="I127" s="12"/>
      <c r="N127" s="11" t="e">
        <v>#DIV/0!</v>
      </c>
      <c r="O127" s="11" t="e">
        <v>#DIV/0!</v>
      </c>
      <c r="Q127" s="11" t="e">
        <v>#DIV/0!</v>
      </c>
    </row>
    <row r="128" spans="1:17" ht="14.95" hidden="1" customHeight="1" x14ac:dyDescent="0.25">
      <c r="A128" s="198" t="s">
        <v>13</v>
      </c>
      <c r="C128" s="12"/>
      <c r="D128" s="12"/>
      <c r="E128" s="12"/>
      <c r="G128" s="12"/>
      <c r="H128" s="12"/>
      <c r="I128" s="12"/>
      <c r="N128" s="11" t="e">
        <v>#DIV/0!</v>
      </c>
      <c r="O128" s="11" t="e">
        <v>#DIV/0!</v>
      </c>
      <c r="Q128" s="11" t="e">
        <v>#DIV/0!</v>
      </c>
    </row>
    <row r="129" spans="1:17" ht="14.95" hidden="1" customHeight="1" x14ac:dyDescent="0.25">
      <c r="A129" s="198" t="s">
        <v>14</v>
      </c>
      <c r="C129" s="12"/>
      <c r="D129" s="12"/>
      <c r="E129" s="12"/>
      <c r="G129" s="12"/>
      <c r="H129" s="12"/>
      <c r="I129" s="12"/>
      <c r="N129" s="11" t="e">
        <v>#DIV/0!</v>
      </c>
      <c r="O129" s="11" t="e">
        <v>#DIV/0!</v>
      </c>
      <c r="Q129" s="11" t="e">
        <v>#DIV/0!</v>
      </c>
    </row>
    <row r="130" spans="1:17" ht="14.95" hidden="1" customHeight="1" x14ac:dyDescent="0.25">
      <c r="A130" s="198" t="s">
        <v>15</v>
      </c>
      <c r="C130" s="12"/>
      <c r="D130" s="12"/>
      <c r="E130" s="12"/>
      <c r="G130" s="12"/>
      <c r="H130" s="12"/>
      <c r="I130" s="12"/>
      <c r="N130" s="11" t="e">
        <v>#DIV/0!</v>
      </c>
      <c r="O130" s="11" t="e">
        <v>#DIV/0!</v>
      </c>
      <c r="Q130" s="11" t="e">
        <v>#DIV/0!</v>
      </c>
    </row>
    <row r="131" spans="1:17" ht="14.95" hidden="1" customHeight="1" x14ac:dyDescent="0.25">
      <c r="C131" s="194"/>
      <c r="D131" s="194"/>
      <c r="E131" s="194"/>
      <c r="F131" s="106"/>
      <c r="G131" s="194"/>
      <c r="H131" s="194"/>
      <c r="I131" s="194"/>
      <c r="J131" s="106"/>
      <c r="K131" s="106"/>
      <c r="L131" s="106"/>
      <c r="M131" s="106"/>
      <c r="N131" s="195" t="e">
        <v>#DIV/0!</v>
      </c>
      <c r="O131" s="195" t="e">
        <v>#DIV/0!</v>
      </c>
      <c r="P131" s="197"/>
      <c r="Q131" s="195" t="e">
        <v>#DIV/0!</v>
      </c>
    </row>
    <row r="132" spans="1:17" ht="14.95" hidden="1" customHeight="1" x14ac:dyDescent="0.25"/>
    <row r="133" spans="1:17" ht="14.95" hidden="1" customHeight="1" x14ac:dyDescent="0.25">
      <c r="A133" s="110" t="s">
        <v>4279</v>
      </c>
    </row>
    <row r="134" spans="1:17" ht="30.1" hidden="1" customHeight="1" x14ac:dyDescent="0.25">
      <c r="A134" s="6" t="s">
        <v>4336</v>
      </c>
      <c r="N134" s="266" t="s">
        <v>4243</v>
      </c>
      <c r="O134" s="266"/>
      <c r="Q134" s="266" t="s">
        <v>4278</v>
      </c>
    </row>
    <row r="135" spans="1:17" ht="14.95" hidden="1" customHeight="1" x14ac:dyDescent="0.25">
      <c r="C135" s="185"/>
      <c r="D135" s="185"/>
      <c r="E135" s="185"/>
      <c r="F135" s="185"/>
      <c r="G135" s="185"/>
      <c r="H135" s="185"/>
      <c r="I135" s="185"/>
      <c r="J135" s="185"/>
      <c r="K135" s="185"/>
      <c r="L135" s="185"/>
      <c r="M135" s="185"/>
      <c r="N135" s="267">
        <v>2015</v>
      </c>
      <c r="O135" s="267">
        <v>2016</v>
      </c>
      <c r="Q135" s="267">
        <v>2016</v>
      </c>
    </row>
    <row r="136" spans="1:17" ht="14.95" hidden="1" customHeight="1" x14ac:dyDescent="0.25">
      <c r="A136" s="198" t="s">
        <v>120</v>
      </c>
      <c r="C136" s="14"/>
      <c r="D136" s="14"/>
      <c r="E136" s="14"/>
      <c r="G136" s="12"/>
      <c r="H136" s="12"/>
      <c r="I136" s="12"/>
      <c r="N136" s="11" t="e">
        <v>#DIV/0!</v>
      </c>
      <c r="O136" s="11" t="e">
        <v>#DIV/0!</v>
      </c>
      <c r="Q136" s="11" t="e">
        <v>#DIV/0!</v>
      </c>
    </row>
    <row r="137" spans="1:17" ht="14.95" hidden="1" customHeight="1" x14ac:dyDescent="0.25">
      <c r="A137" s="198" t="s">
        <v>5</v>
      </c>
      <c r="C137" s="14"/>
      <c r="D137" s="14"/>
      <c r="E137" s="14"/>
      <c r="G137" s="12"/>
      <c r="H137" s="12"/>
      <c r="I137" s="12"/>
      <c r="N137" s="11" t="e">
        <v>#DIV/0!</v>
      </c>
      <c r="O137" s="11" t="e">
        <v>#DIV/0!</v>
      </c>
      <c r="Q137" s="11" t="e">
        <v>#DIV/0!</v>
      </c>
    </row>
    <row r="138" spans="1:17" ht="14.95" hidden="1" customHeight="1" x14ac:dyDescent="0.25">
      <c r="A138" s="198" t="s">
        <v>6</v>
      </c>
      <c r="C138" s="14"/>
      <c r="D138" s="14"/>
      <c r="E138" s="14"/>
      <c r="G138" s="12"/>
      <c r="H138" s="12"/>
      <c r="I138" s="12"/>
      <c r="N138" s="11" t="e">
        <v>#DIV/0!</v>
      </c>
      <c r="O138" s="11" t="e">
        <v>#DIV/0!</v>
      </c>
      <c r="Q138" s="11" t="e">
        <v>#DIV/0!</v>
      </c>
    </row>
    <row r="139" spans="1:17" ht="14.95" hidden="1" customHeight="1" x14ac:dyDescent="0.25">
      <c r="A139" s="198" t="s">
        <v>7</v>
      </c>
      <c r="C139" s="14"/>
      <c r="D139" s="14"/>
      <c r="E139" s="14"/>
      <c r="G139" s="12"/>
      <c r="H139" s="12"/>
      <c r="I139" s="12"/>
      <c r="N139" s="11" t="e">
        <v>#DIV/0!</v>
      </c>
      <c r="O139" s="11" t="e">
        <v>#DIV/0!</v>
      </c>
      <c r="Q139" s="11" t="e">
        <v>#DIV/0!</v>
      </c>
    </row>
    <row r="140" spans="1:17" ht="14.95" hidden="1" customHeight="1" x14ac:dyDescent="0.25">
      <c r="A140" s="198" t="s">
        <v>8</v>
      </c>
      <c r="C140" s="14"/>
      <c r="D140" s="14"/>
      <c r="E140" s="14"/>
      <c r="G140" s="12"/>
      <c r="H140" s="12"/>
      <c r="I140" s="12"/>
      <c r="N140" s="11" t="e">
        <v>#DIV/0!</v>
      </c>
      <c r="O140" s="11" t="e">
        <v>#DIV/0!</v>
      </c>
      <c r="Q140" s="11" t="e">
        <v>#DIV/0!</v>
      </c>
    </row>
    <row r="141" spans="1:17" ht="14.95" hidden="1" customHeight="1" x14ac:dyDescent="0.25">
      <c r="A141" s="198" t="s">
        <v>9</v>
      </c>
      <c r="C141" s="14"/>
      <c r="D141" s="14"/>
      <c r="E141" s="14"/>
      <c r="G141" s="12"/>
      <c r="H141" s="12"/>
      <c r="I141" s="12"/>
      <c r="N141" s="11" t="e">
        <v>#DIV/0!</v>
      </c>
      <c r="O141" s="11" t="e">
        <v>#DIV/0!</v>
      </c>
      <c r="Q141" s="11" t="e">
        <v>#DIV/0!</v>
      </c>
    </row>
    <row r="142" spans="1:17" ht="14.95" hidden="1" customHeight="1" x14ac:dyDescent="0.25">
      <c r="A142" s="198" t="s">
        <v>10</v>
      </c>
      <c r="C142" s="14"/>
      <c r="D142" s="14"/>
      <c r="E142" s="14"/>
      <c r="G142" s="12"/>
      <c r="H142" s="12"/>
      <c r="I142" s="12"/>
      <c r="N142" s="11" t="e">
        <v>#DIV/0!</v>
      </c>
      <c r="O142" s="11" t="e">
        <v>#DIV/0!</v>
      </c>
      <c r="Q142" s="11" t="e">
        <v>#DIV/0!</v>
      </c>
    </row>
    <row r="143" spans="1:17" ht="14.95" hidden="1" customHeight="1" x14ac:dyDescent="0.25">
      <c r="A143" s="198" t="s">
        <v>11</v>
      </c>
      <c r="C143" s="14"/>
      <c r="D143" s="14"/>
      <c r="E143" s="14"/>
      <c r="G143" s="12"/>
      <c r="H143" s="12"/>
      <c r="I143" s="12"/>
      <c r="N143" s="11" t="e">
        <v>#DIV/0!</v>
      </c>
      <c r="O143" s="11" t="e">
        <v>#DIV/0!</v>
      </c>
      <c r="Q143" s="11" t="e">
        <v>#DIV/0!</v>
      </c>
    </row>
    <row r="144" spans="1:17" ht="14.95" hidden="1" customHeight="1" x14ac:dyDescent="0.25">
      <c r="A144" s="198" t="s">
        <v>12</v>
      </c>
      <c r="C144" s="14"/>
      <c r="D144" s="14"/>
      <c r="E144" s="14"/>
      <c r="G144" s="12"/>
      <c r="H144" s="12"/>
      <c r="I144" s="12"/>
      <c r="N144" s="11" t="e">
        <v>#DIV/0!</v>
      </c>
      <c r="O144" s="11" t="e">
        <v>#DIV/0!</v>
      </c>
      <c r="Q144" s="11" t="e">
        <v>#DIV/0!</v>
      </c>
    </row>
    <row r="145" spans="1:18" ht="14.95" hidden="1" customHeight="1" x14ac:dyDescent="0.25">
      <c r="A145" s="198" t="s">
        <v>13</v>
      </c>
      <c r="C145" s="14"/>
      <c r="D145" s="14"/>
      <c r="E145" s="14"/>
      <c r="G145" s="12"/>
      <c r="H145" s="12"/>
      <c r="I145" s="12"/>
      <c r="N145" s="11" t="e">
        <v>#DIV/0!</v>
      </c>
      <c r="O145" s="11" t="e">
        <v>#DIV/0!</v>
      </c>
      <c r="Q145" s="11" t="e">
        <v>#DIV/0!</v>
      </c>
    </row>
    <row r="146" spans="1:18" ht="14.95" hidden="1" customHeight="1" x14ac:dyDescent="0.25">
      <c r="A146" s="198" t="s">
        <v>14</v>
      </c>
      <c r="C146" s="14"/>
      <c r="D146" s="14"/>
      <c r="E146" s="14"/>
      <c r="G146" s="12"/>
      <c r="H146" s="12"/>
      <c r="I146" s="12"/>
      <c r="N146" s="11" t="e">
        <v>#DIV/0!</v>
      </c>
      <c r="O146" s="11" t="e">
        <v>#DIV/0!</v>
      </c>
      <c r="Q146" s="11" t="e">
        <v>#DIV/0!</v>
      </c>
    </row>
    <row r="147" spans="1:18" ht="14.95" hidden="1" customHeight="1" x14ac:dyDescent="0.25">
      <c r="A147" s="198" t="s">
        <v>15</v>
      </c>
      <c r="C147" s="14"/>
      <c r="D147" s="14"/>
      <c r="E147" s="14"/>
      <c r="G147" s="12"/>
      <c r="H147" s="12"/>
      <c r="I147" s="12"/>
      <c r="N147" s="11" t="e">
        <v>#DIV/0!</v>
      </c>
      <c r="O147" s="11" t="e">
        <v>#DIV/0!</v>
      </c>
      <c r="Q147" s="11" t="e">
        <v>#DIV/0!</v>
      </c>
    </row>
    <row r="148" spans="1:18" ht="14.95" hidden="1" customHeight="1" x14ac:dyDescent="0.25">
      <c r="C148" s="194"/>
      <c r="D148" s="194"/>
      <c r="E148" s="194"/>
      <c r="F148" s="106"/>
      <c r="G148" s="194"/>
      <c r="H148" s="194"/>
      <c r="I148" s="194"/>
      <c r="J148" s="106"/>
      <c r="K148" s="106"/>
      <c r="L148" s="106"/>
      <c r="M148" s="106"/>
      <c r="N148" s="195" t="e">
        <v>#DIV/0!</v>
      </c>
      <c r="O148" s="195" t="e">
        <v>#DIV/0!</v>
      </c>
      <c r="P148" s="197"/>
      <c r="Q148" s="195" t="e">
        <v>#DIV/0!</v>
      </c>
    </row>
    <row r="149" spans="1:18" ht="11.25" hidden="1" customHeight="1" x14ac:dyDescent="0.25"/>
    <row r="150" spans="1:18" ht="14.95" hidden="1" customHeight="1" x14ac:dyDescent="0.25">
      <c r="A150" s="110" t="s">
        <v>4337</v>
      </c>
    </row>
    <row r="151" spans="1:18" x14ac:dyDescent="0.25">
      <c r="D151" s="247"/>
      <c r="E151" s="247">
        <v>283520168.41804409</v>
      </c>
      <c r="G151" s="13">
        <v>277020168.41804409</v>
      </c>
    </row>
    <row r="152" spans="1:18" ht="30.1" customHeight="1" x14ac:dyDescent="0.25">
      <c r="A152" s="6" t="s">
        <v>4289</v>
      </c>
      <c r="N152" s="266" t="s">
        <v>4243</v>
      </c>
      <c r="O152" s="266"/>
      <c r="Q152" s="266" t="s">
        <v>4278</v>
      </c>
    </row>
    <row r="153" spans="1:18" x14ac:dyDescent="0.25">
      <c r="A153" s="267" t="s">
        <v>145</v>
      </c>
      <c r="C153" s="185" t="s">
        <v>4241</v>
      </c>
      <c r="D153" s="185" t="s">
        <v>2</v>
      </c>
      <c r="E153" s="185" t="s">
        <v>3</v>
      </c>
      <c r="G153" s="185" t="s">
        <v>4245</v>
      </c>
      <c r="H153" s="185" t="s">
        <v>4246</v>
      </c>
      <c r="I153" s="185" t="s">
        <v>4244</v>
      </c>
      <c r="J153" s="185"/>
      <c r="K153" s="185"/>
      <c r="L153" s="185"/>
      <c r="M153" s="185"/>
      <c r="N153" s="267">
        <v>2015</v>
      </c>
      <c r="O153" s="267">
        <v>2016</v>
      </c>
      <c r="Q153" s="267">
        <v>2016</v>
      </c>
    </row>
    <row r="154" spans="1:18" x14ac:dyDescent="0.25">
      <c r="A154" s="198" t="s">
        <v>120</v>
      </c>
      <c r="C154" s="14">
        <v>8663223</v>
      </c>
      <c r="D154" s="14">
        <v>10388087.302000001</v>
      </c>
      <c r="E154" s="14">
        <v>10777052.739799999</v>
      </c>
      <c r="G154" s="12">
        <v>1724864.3020000011</v>
      </c>
      <c r="H154" s="12">
        <v>388965.43779999763</v>
      </c>
      <c r="I154" s="12">
        <v>2113829.7397999987</v>
      </c>
      <c r="N154" s="11">
        <v>0.19910191645765105</v>
      </c>
      <c r="O154" s="11">
        <v>3.7443412487023549E-2</v>
      </c>
      <c r="Q154" s="11">
        <v>0.24400038412955533</v>
      </c>
      <c r="R154" s="11"/>
    </row>
    <row r="155" spans="1:18" x14ac:dyDescent="0.25">
      <c r="A155" s="198" t="s">
        <v>5</v>
      </c>
      <c r="C155" s="14">
        <v>9058143</v>
      </c>
      <c r="D155" s="14">
        <v>10207959.147712</v>
      </c>
      <c r="E155" s="14">
        <v>10665117.413258001</v>
      </c>
      <c r="G155" s="12">
        <v>1149816.1477119997</v>
      </c>
      <c r="H155" s="12">
        <v>457158.26554600149</v>
      </c>
      <c r="I155" s="12">
        <v>1606974.4132580012</v>
      </c>
      <c r="N155" s="11">
        <v>0.12693729252364416</v>
      </c>
      <c r="O155" s="11">
        <v>4.4784492074350479E-2</v>
      </c>
      <c r="Q155" s="11">
        <v>0.17740660676895928</v>
      </c>
      <c r="R155" s="11"/>
    </row>
    <row r="156" spans="1:18" x14ac:dyDescent="0.25">
      <c r="A156" s="198" t="s">
        <v>6</v>
      </c>
      <c r="C156" s="14">
        <v>7722494</v>
      </c>
      <c r="D156" s="14">
        <v>8499979.1363066658</v>
      </c>
      <c r="E156" s="14">
        <v>8933506.5581500009</v>
      </c>
      <c r="G156" s="12">
        <v>777485.13630666584</v>
      </c>
      <c r="H156" s="12">
        <v>433527.42184333503</v>
      </c>
      <c r="I156" s="12">
        <v>1211012.5581500009</v>
      </c>
      <c r="N156" s="11">
        <v>0.10067798515695393</v>
      </c>
      <c r="O156" s="11">
        <v>5.1003351289601803E-2</v>
      </c>
      <c r="Q156" s="11">
        <v>0.15681625109064518</v>
      </c>
      <c r="R156" s="11"/>
    </row>
    <row r="157" spans="1:18" x14ac:dyDescent="0.25">
      <c r="A157" s="198" t="s">
        <v>7</v>
      </c>
      <c r="C157" s="14">
        <v>23712813</v>
      </c>
      <c r="D157" s="14">
        <v>27516293.235071994</v>
      </c>
      <c r="E157" s="14">
        <v>28467317.723135997</v>
      </c>
      <c r="G157" s="12">
        <v>3803480.2350719944</v>
      </c>
      <c r="H157" s="12">
        <v>951024.48806400225</v>
      </c>
      <c r="I157" s="12">
        <v>4754504.7231359966</v>
      </c>
      <c r="N157" s="11">
        <v>0.16039768183859057</v>
      </c>
      <c r="O157" s="11">
        <v>3.456223118206328E-2</v>
      </c>
      <c r="Q157" s="11">
        <v>0.20050361478142625</v>
      </c>
      <c r="R157" s="11"/>
    </row>
    <row r="158" spans="1:18" x14ac:dyDescent="0.25">
      <c r="A158" s="198" t="s">
        <v>8</v>
      </c>
      <c r="C158" s="14">
        <v>39957277</v>
      </c>
      <c r="D158" s="14">
        <v>43872528.291200005</v>
      </c>
      <c r="E158" s="14">
        <v>45312678.795099996</v>
      </c>
      <c r="G158" s="12">
        <v>3915251.2912000045</v>
      </c>
      <c r="H158" s="12">
        <v>1440150.5038999915</v>
      </c>
      <c r="I158" s="12">
        <v>5355401.795099996</v>
      </c>
      <c r="N158" s="11">
        <v>9.7985938611382467E-2</v>
      </c>
      <c r="O158" s="11">
        <v>3.2825792357830862E-2</v>
      </c>
      <c r="Q158" s="11">
        <v>0.13402819704405775</v>
      </c>
      <c r="R158" s="11"/>
    </row>
    <row r="159" spans="1:18" x14ac:dyDescent="0.25">
      <c r="A159" s="198" t="s">
        <v>9</v>
      </c>
      <c r="C159" s="14">
        <v>139756730</v>
      </c>
      <c r="D159" s="14">
        <v>150656531.53300005</v>
      </c>
      <c r="E159" s="14">
        <v>156252071.40036166</v>
      </c>
      <c r="G159" s="12">
        <v>10899801.533000052</v>
      </c>
      <c r="H159" s="12">
        <v>5595539.8673616052</v>
      </c>
      <c r="I159" s="12">
        <v>16495341.400361657</v>
      </c>
      <c r="N159" s="11">
        <v>7.7991246167537345E-2</v>
      </c>
      <c r="O159" s="11">
        <v>3.7141037367742324E-2</v>
      </c>
      <c r="Q159" s="11">
        <v>0.11802895932354497</v>
      </c>
      <c r="R159" s="11"/>
    </row>
    <row r="160" spans="1:18" x14ac:dyDescent="0.25">
      <c r="A160" s="198" t="s">
        <v>10</v>
      </c>
      <c r="C160" s="14">
        <v>12601073</v>
      </c>
      <c r="D160" s="14">
        <v>14540144.241005329</v>
      </c>
      <c r="E160" s="14">
        <v>14970269.875957999</v>
      </c>
      <c r="G160" s="12">
        <v>1939071.2410053294</v>
      </c>
      <c r="H160" s="12">
        <v>430125.63495266996</v>
      </c>
      <c r="I160" s="12">
        <v>2369196.8759579994</v>
      </c>
      <c r="N160" s="11">
        <v>0.15388143858902567</v>
      </c>
      <c r="O160" s="11">
        <v>2.9581937278149749E-2</v>
      </c>
      <c r="Q160" s="11">
        <v>0.18801548693178743</v>
      </c>
      <c r="R160" s="11"/>
    </row>
    <row r="161" spans="1:18" x14ac:dyDescent="0.25">
      <c r="A161" s="198" t="s">
        <v>11</v>
      </c>
      <c r="C161" s="14">
        <v>8644976</v>
      </c>
      <c r="D161" s="14">
        <v>9371832.0477333292</v>
      </c>
      <c r="E161" s="14">
        <v>9715929.2335999999</v>
      </c>
      <c r="G161" s="12">
        <v>726856.04773332924</v>
      </c>
      <c r="H161" s="12">
        <v>344097.18586667068</v>
      </c>
      <c r="I161" s="12">
        <v>1070953.2335999999</v>
      </c>
      <c r="N161" s="11">
        <v>8.4078434426345341E-2</v>
      </c>
      <c r="O161" s="11">
        <v>3.6716106745627607E-2</v>
      </c>
      <c r="Q161" s="11">
        <v>0.1238815739453759</v>
      </c>
      <c r="R161" s="11"/>
    </row>
    <row r="162" spans="1:18" x14ac:dyDescent="0.25">
      <c r="A162" s="198" t="s">
        <v>12</v>
      </c>
      <c r="C162" s="14">
        <v>2330562</v>
      </c>
      <c r="D162" s="14">
        <v>2682445.398</v>
      </c>
      <c r="E162" s="14">
        <v>2805388.1122000003</v>
      </c>
      <c r="G162" s="12">
        <v>351883.39800000004</v>
      </c>
      <c r="H162" s="12">
        <v>122942.71420000028</v>
      </c>
      <c r="I162" s="12">
        <v>474826.11220000032</v>
      </c>
      <c r="N162" s="11">
        <v>0.15098649939370848</v>
      </c>
      <c r="O162" s="11">
        <v>4.5832326835679463E-2</v>
      </c>
      <c r="Q162" s="11">
        <v>0.20373888881737551</v>
      </c>
      <c r="R162" s="11"/>
    </row>
    <row r="163" spans="1:18" x14ac:dyDescent="0.25">
      <c r="A163" s="198" t="s">
        <v>13</v>
      </c>
      <c r="C163" s="14">
        <v>727770</v>
      </c>
      <c r="D163" s="14">
        <v>934646.46754654299</v>
      </c>
      <c r="E163" s="14">
        <v>957100.28888046206</v>
      </c>
      <c r="G163" s="12">
        <v>206876.46754654299</v>
      </c>
      <c r="H163" s="12">
        <v>22453.82133391907</v>
      </c>
      <c r="I163" s="12">
        <v>229330.28888046206</v>
      </c>
      <c r="N163" s="11">
        <v>0.28426077956846668</v>
      </c>
      <c r="O163" s="11">
        <v>2.4023865829034364E-2</v>
      </c>
      <c r="Q163" s="11">
        <v>0.31511368822631058</v>
      </c>
      <c r="R163" s="11"/>
    </row>
    <row r="164" spans="1:18" x14ac:dyDescent="0.25">
      <c r="A164" s="198" t="s">
        <v>14</v>
      </c>
      <c r="C164" s="14">
        <v>3816119</v>
      </c>
      <c r="D164" s="14">
        <v>4640520.2051999997</v>
      </c>
      <c r="E164" s="14">
        <v>4808589.9853999997</v>
      </c>
      <c r="G164" s="12">
        <v>824401.20519999973</v>
      </c>
      <c r="H164" s="12">
        <v>168069.78019999992</v>
      </c>
      <c r="I164" s="12">
        <v>992470.98539999966</v>
      </c>
      <c r="N164" s="11">
        <v>0.21603131485155461</v>
      </c>
      <c r="O164" s="11">
        <v>3.6217874886454969E-2</v>
      </c>
      <c r="Q164" s="11">
        <v>0.26007338487085957</v>
      </c>
      <c r="R164" s="11"/>
    </row>
    <row r="165" spans="1:18" x14ac:dyDescent="0.25">
      <c r="A165" s="198" t="s">
        <v>15</v>
      </c>
      <c r="C165" s="14">
        <v>7793613</v>
      </c>
      <c r="D165" s="14">
        <v>8506390.7570666671</v>
      </c>
      <c r="E165" s="14">
        <v>8729846.2921999991</v>
      </c>
      <c r="G165" s="12">
        <v>712777.75706666708</v>
      </c>
      <c r="H165" s="12">
        <v>223455.53513333201</v>
      </c>
      <c r="I165" s="12">
        <v>936233.29219999909</v>
      </c>
      <c r="N165" s="11">
        <v>9.1456652654765783E-2</v>
      </c>
      <c r="O165" s="11">
        <v>2.6269135937318278E-2</v>
      </c>
      <c r="Q165" s="11">
        <v>0.1201282758330442</v>
      </c>
      <c r="R165" s="11"/>
    </row>
    <row r="166" spans="1:18" x14ac:dyDescent="0.25">
      <c r="C166" s="194">
        <v>264784793</v>
      </c>
      <c r="D166" s="194">
        <v>291817357.76184261</v>
      </c>
      <c r="E166" s="194">
        <v>302394868.41804421</v>
      </c>
      <c r="G166" s="194">
        <v>27032564.761842586</v>
      </c>
      <c r="H166" s="194">
        <v>10577510.656201527</v>
      </c>
      <c r="I166" s="194">
        <v>37610075.418044105</v>
      </c>
      <c r="J166" s="106"/>
      <c r="K166" s="106"/>
      <c r="L166" s="106"/>
      <c r="M166" s="106"/>
      <c r="N166" s="195">
        <v>0.10209258792986116</v>
      </c>
      <c r="O166" s="195">
        <v>3.6247023608629969E-2</v>
      </c>
      <c r="P166" s="197"/>
      <c r="Q166" s="195">
        <v>0.1420401639834509</v>
      </c>
      <c r="R166" s="11"/>
    </row>
    <row r="167" spans="1:18" x14ac:dyDescent="0.25">
      <c r="A167" s="199" t="s">
        <v>4338</v>
      </c>
    </row>
  </sheetData>
  <pageMargins left="0.7" right="0.7" top="0.5" bottom="0.5" header="0.3" footer="0.3"/>
  <pageSetup paperSize="5" scale="80" orientation="landscape" r:id="rId1"/>
  <rowBreaks count="2" manualBreakCount="2">
    <brk id="80" max="16383" man="1"/>
    <brk id="106"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workbookViewId="0">
      <selection activeCell="F6" sqref="F6"/>
    </sheetView>
  </sheetViews>
  <sheetFormatPr defaultRowHeight="14.3" x14ac:dyDescent="0.25"/>
  <cols>
    <col min="1" max="1" width="42.25" customWidth="1"/>
    <col min="2" max="2" width="26.75" style="12" customWidth="1"/>
    <col min="3" max="4" width="25.625" style="12" bestFit="1" customWidth="1"/>
  </cols>
  <sheetData>
    <row r="1" spans="1:6" x14ac:dyDescent="0.25">
      <c r="A1" t="s">
        <v>4292</v>
      </c>
      <c r="B1"/>
    </row>
    <row r="3" spans="1:6" x14ac:dyDescent="0.25">
      <c r="A3" t="s">
        <v>4293</v>
      </c>
      <c r="B3" s="14" t="s">
        <v>4294</v>
      </c>
      <c r="C3" s="14" t="s">
        <v>4295</v>
      </c>
      <c r="D3" s="14" t="s">
        <v>4296</v>
      </c>
    </row>
    <row r="4" spans="1:6" x14ac:dyDescent="0.25">
      <c r="A4" s="198" t="s">
        <v>4297</v>
      </c>
      <c r="B4" s="14">
        <v>158672062</v>
      </c>
      <c r="C4" s="14">
        <v>167114500.08000001</v>
      </c>
      <c r="D4" s="14">
        <v>171279242.59</v>
      </c>
      <c r="F4" t="s">
        <v>4416</v>
      </c>
    </row>
    <row r="5" spans="1:6" x14ac:dyDescent="0.25">
      <c r="A5" s="198" t="s">
        <v>4298</v>
      </c>
      <c r="B5" s="14">
        <v>95618753</v>
      </c>
      <c r="C5" s="14">
        <v>116468255.16097072</v>
      </c>
      <c r="D5" s="14">
        <v>123548575.49651101</v>
      </c>
      <c r="F5" t="s">
        <v>4418</v>
      </c>
    </row>
    <row r="6" spans="1:6" x14ac:dyDescent="0.25">
      <c r="A6" s="198" t="s">
        <v>4299</v>
      </c>
      <c r="B6" s="14">
        <v>6018755</v>
      </c>
      <c r="C6" s="14">
        <v>6555400</v>
      </c>
      <c r="D6" s="14">
        <v>6593000</v>
      </c>
      <c r="F6" t="s">
        <v>4420</v>
      </c>
    </row>
    <row r="7" spans="1:6" x14ac:dyDescent="0.25">
      <c r="A7" s="198" t="s">
        <v>4208</v>
      </c>
      <c r="B7" s="14">
        <v>1467098</v>
      </c>
      <c r="C7" s="14">
        <v>1674800</v>
      </c>
      <c r="D7" s="14">
        <v>1683100</v>
      </c>
      <c r="F7" t="s">
        <v>4208</v>
      </c>
    </row>
    <row r="8" spans="1:6" x14ac:dyDescent="0.25">
      <c r="A8" s="198" t="s">
        <v>4300</v>
      </c>
      <c r="B8" s="14">
        <v>737528</v>
      </c>
      <c r="C8" s="14">
        <v>625900</v>
      </c>
      <c r="D8" s="14">
        <v>629500</v>
      </c>
      <c r="F8" t="s">
        <v>4301</v>
      </c>
    </row>
    <row r="9" spans="1:6" x14ac:dyDescent="0.25">
      <c r="A9" s="198" t="s">
        <v>4301</v>
      </c>
      <c r="B9" s="14">
        <v>87776</v>
      </c>
      <c r="C9" s="14">
        <v>65200</v>
      </c>
      <c r="D9" s="14">
        <v>61900</v>
      </c>
      <c r="F9" t="s">
        <v>4423</v>
      </c>
    </row>
    <row r="10" spans="1:6" x14ac:dyDescent="0.25">
      <c r="A10" s="198" t="s">
        <v>4302</v>
      </c>
      <c r="B10" s="14">
        <v>50139</v>
      </c>
      <c r="C10" s="14">
        <v>142300</v>
      </c>
      <c r="D10" s="14">
        <v>142800</v>
      </c>
      <c r="F10" t="s">
        <v>4425</v>
      </c>
    </row>
    <row r="11" spans="1:6" x14ac:dyDescent="0.25">
      <c r="A11" s="198" t="s">
        <v>4303</v>
      </c>
      <c r="B11" s="14">
        <v>295000</v>
      </c>
      <c r="C11" s="14">
        <v>0</v>
      </c>
      <c r="D11" s="14">
        <v>0</v>
      </c>
      <c r="F11" t="s">
        <v>4427</v>
      </c>
    </row>
    <row r="12" spans="1:6" x14ac:dyDescent="0.25">
      <c r="A12" s="198" t="s">
        <v>4304</v>
      </c>
      <c r="B12" s="14">
        <v>1255306</v>
      </c>
      <c r="C12" s="14">
        <v>1442300</v>
      </c>
      <c r="D12" s="14">
        <v>1426300</v>
      </c>
      <c r="F12" t="s">
        <v>4429</v>
      </c>
    </row>
    <row r="13" spans="1:6" x14ac:dyDescent="0.25">
      <c r="A13" s="198" t="s">
        <v>4305</v>
      </c>
      <c r="B13" s="14">
        <v>558976</v>
      </c>
      <c r="C13" s="14">
        <v>661765.58333333302</v>
      </c>
      <c r="D13" s="14">
        <v>692122.61666666716</v>
      </c>
      <c r="F13" t="s">
        <v>4303</v>
      </c>
    </row>
    <row r="14" spans="1:6" x14ac:dyDescent="0.25">
      <c r="A14" s="198" t="s">
        <v>4306</v>
      </c>
      <c r="B14" s="14">
        <v>6800</v>
      </c>
      <c r="C14" s="14">
        <v>6800</v>
      </c>
      <c r="D14" s="14">
        <v>6800</v>
      </c>
      <c r="F14" t="s">
        <v>4431</v>
      </c>
    </row>
    <row r="15" spans="1:6" x14ac:dyDescent="0.25">
      <c r="A15" s="198" t="s">
        <v>4307</v>
      </c>
      <c r="B15" s="14">
        <v>16600</v>
      </c>
      <c r="C15" s="14">
        <v>15800</v>
      </c>
      <c r="D15" s="14">
        <v>15800</v>
      </c>
      <c r="F15" t="s">
        <v>4552</v>
      </c>
    </row>
    <row r="16" spans="1:6" x14ac:dyDescent="0.25">
      <c r="A16" s="198" t="s">
        <v>4271</v>
      </c>
      <c r="B16" s="14">
        <v>11774380</v>
      </c>
      <c r="C16" s="14">
        <v>12364300</v>
      </c>
      <c r="D16" s="14">
        <v>12526700</v>
      </c>
      <c r="F16" t="s">
        <v>4557</v>
      </c>
    </row>
    <row r="17" spans="1:6" x14ac:dyDescent="0.25">
      <c r="A17" s="198" t="s">
        <v>2785</v>
      </c>
      <c r="B17" s="14">
        <v>6500000</v>
      </c>
      <c r="C17" s="14">
        <v>6750000</v>
      </c>
      <c r="D17" s="14">
        <v>7000000</v>
      </c>
      <c r="F17" t="s">
        <v>4433</v>
      </c>
    </row>
    <row r="18" spans="1:6" x14ac:dyDescent="0.25">
      <c r="A18" s="198" t="s">
        <v>146</v>
      </c>
      <c r="B18" s="14">
        <v>18185700</v>
      </c>
      <c r="C18" s="14">
        <v>18678000</v>
      </c>
      <c r="D18" s="14">
        <v>18677500</v>
      </c>
      <c r="F18" t="s">
        <v>4435</v>
      </c>
    </row>
    <row r="19" spans="1:6" x14ac:dyDescent="0.25">
      <c r="A19" s="198" t="s">
        <v>149</v>
      </c>
      <c r="B19" s="14">
        <v>3183332</v>
      </c>
      <c r="C19" s="14">
        <v>3184632</v>
      </c>
      <c r="D19" s="14">
        <v>3180882</v>
      </c>
      <c r="F19" t="s">
        <v>4325</v>
      </c>
    </row>
    <row r="20" spans="1:6" x14ac:dyDescent="0.25">
      <c r="A20" s="198" t="s">
        <v>4270</v>
      </c>
      <c r="B20" s="14">
        <v>823507</v>
      </c>
      <c r="C20" s="14">
        <v>1304700</v>
      </c>
      <c r="D20" s="14">
        <v>1162800</v>
      </c>
      <c r="F20" t="s">
        <v>4438</v>
      </c>
    </row>
    <row r="21" spans="1:6" x14ac:dyDescent="0.25">
      <c r="A21" s="198" t="s">
        <v>1632</v>
      </c>
      <c r="B21" s="14">
        <v>2656578</v>
      </c>
      <c r="C21" s="14">
        <v>3429600</v>
      </c>
      <c r="D21" s="14">
        <v>3473815</v>
      </c>
      <c r="F21" t="s">
        <v>4554</v>
      </c>
    </row>
    <row r="22" spans="1:6" x14ac:dyDescent="0.25">
      <c r="A22" s="198" t="s">
        <v>4235</v>
      </c>
      <c r="B22" s="14">
        <v>2418700</v>
      </c>
      <c r="C22" s="14">
        <v>2441100</v>
      </c>
      <c r="D22" s="14">
        <v>2466600</v>
      </c>
      <c r="F22" t="s">
        <v>4440</v>
      </c>
    </row>
    <row r="23" spans="1:6" x14ac:dyDescent="0.25">
      <c r="A23" s="198" t="s">
        <v>4273</v>
      </c>
      <c r="B23" s="14">
        <v>3039700</v>
      </c>
      <c r="C23" s="14">
        <v>3764700</v>
      </c>
      <c r="D23" s="14">
        <v>3823100</v>
      </c>
      <c r="F23" t="s">
        <v>4442</v>
      </c>
    </row>
    <row r="24" spans="1:6" x14ac:dyDescent="0.25">
      <c r="A24" s="198" t="s">
        <v>4272</v>
      </c>
      <c r="B24" s="14">
        <v>18648000</v>
      </c>
      <c r="C24" s="14">
        <v>19376000</v>
      </c>
      <c r="D24" s="14">
        <v>19908000</v>
      </c>
      <c r="F24" t="s">
        <v>4543</v>
      </c>
    </row>
    <row r="25" spans="1:6" x14ac:dyDescent="0.25">
      <c r="A25" s="198" t="s">
        <v>4308</v>
      </c>
      <c r="B25" s="14">
        <v>19009912</v>
      </c>
      <c r="C25" s="14">
        <v>18724750</v>
      </c>
      <c r="D25" s="14">
        <v>19054150</v>
      </c>
      <c r="F25" t="s">
        <v>4308</v>
      </c>
    </row>
    <row r="26" spans="1:6" x14ac:dyDescent="0.25">
      <c r="A26" s="198" t="s">
        <v>4320</v>
      </c>
      <c r="B26" s="14">
        <v>2757900</v>
      </c>
      <c r="C26" s="14">
        <v>2890450</v>
      </c>
      <c r="D26" s="14">
        <v>2890450</v>
      </c>
      <c r="F26" t="s">
        <v>4272</v>
      </c>
    </row>
    <row r="27" spans="1:6" x14ac:dyDescent="0.25">
      <c r="A27" s="198" t="s">
        <v>4309</v>
      </c>
      <c r="B27" s="14">
        <v>146000</v>
      </c>
      <c r="C27" s="14">
        <v>283300</v>
      </c>
      <c r="D27" s="14">
        <v>283300</v>
      </c>
      <c r="F27" t="s">
        <v>4446</v>
      </c>
    </row>
    <row r="28" spans="1:6" x14ac:dyDescent="0.25">
      <c r="A28" s="198" t="s">
        <v>4310</v>
      </c>
      <c r="B28" s="14">
        <v>343800</v>
      </c>
      <c r="C28" s="14">
        <v>383300</v>
      </c>
      <c r="D28" s="14">
        <v>383300</v>
      </c>
      <c r="F28" t="s">
        <v>4559</v>
      </c>
    </row>
    <row r="29" spans="1:6" x14ac:dyDescent="0.25">
      <c r="A29" s="198" t="s">
        <v>4311</v>
      </c>
      <c r="B29" s="14">
        <v>10983000</v>
      </c>
      <c r="C29" s="14">
        <v>11761117</v>
      </c>
      <c r="D29" s="14">
        <v>12502143</v>
      </c>
      <c r="F29" t="s">
        <v>4448</v>
      </c>
    </row>
    <row r="30" spans="1:6" x14ac:dyDescent="0.25">
      <c r="A30" s="198" t="s">
        <v>4312</v>
      </c>
      <c r="B30" s="14">
        <v>184400</v>
      </c>
      <c r="C30" s="14">
        <v>167400</v>
      </c>
      <c r="D30" s="14">
        <v>167400</v>
      </c>
      <c r="F30" t="s">
        <v>4450</v>
      </c>
    </row>
    <row r="31" spans="1:6" x14ac:dyDescent="0.25">
      <c r="A31" s="198" t="s">
        <v>4323</v>
      </c>
      <c r="B31" s="14">
        <v>1002000</v>
      </c>
      <c r="C31" s="14">
        <v>1010000</v>
      </c>
      <c r="D31" s="14">
        <v>1010000</v>
      </c>
      <c r="F31" t="s">
        <v>4452</v>
      </c>
    </row>
    <row r="32" spans="1:6" x14ac:dyDescent="0.25">
      <c r="A32" s="198" t="s">
        <v>4313</v>
      </c>
      <c r="B32" s="14">
        <v>414800</v>
      </c>
      <c r="C32" s="14">
        <v>441500</v>
      </c>
      <c r="D32" s="14">
        <v>441500</v>
      </c>
      <c r="F32" t="s">
        <v>4454</v>
      </c>
    </row>
    <row r="33" spans="1:6" x14ac:dyDescent="0.25">
      <c r="A33" s="198" t="s">
        <v>4314</v>
      </c>
      <c r="B33" s="14">
        <v>564000</v>
      </c>
      <c r="C33" s="14">
        <v>575000</v>
      </c>
      <c r="D33" s="14">
        <v>604000</v>
      </c>
      <c r="F33" t="s">
        <v>4456</v>
      </c>
    </row>
    <row r="34" spans="1:6" x14ac:dyDescent="0.25">
      <c r="A34" s="198" t="s">
        <v>4286</v>
      </c>
      <c r="B34" s="14">
        <v>3554165</v>
      </c>
      <c r="C34" s="14">
        <v>3595285</v>
      </c>
      <c r="D34" s="14">
        <v>3599385</v>
      </c>
      <c r="F34" t="s">
        <v>4458</v>
      </c>
    </row>
    <row r="35" spans="1:6" x14ac:dyDescent="0.25">
      <c r="A35" s="198" t="s">
        <v>4284</v>
      </c>
      <c r="B35" s="14">
        <v>-164475</v>
      </c>
      <c r="C35" s="14">
        <v>0</v>
      </c>
      <c r="D35" s="14">
        <v>0</v>
      </c>
      <c r="F35" t="s">
        <v>4460</v>
      </c>
    </row>
    <row r="36" spans="1:6" x14ac:dyDescent="0.25">
      <c r="A36" s="198" t="s">
        <v>4315</v>
      </c>
      <c r="B36" s="14">
        <v>183000</v>
      </c>
      <c r="C36" s="14">
        <v>175000</v>
      </c>
      <c r="D36" s="14">
        <v>175000</v>
      </c>
      <c r="F36" t="s">
        <v>4462</v>
      </c>
    </row>
    <row r="37" spans="1:6" x14ac:dyDescent="0.25">
      <c r="A37" s="198" t="s">
        <v>4316</v>
      </c>
      <c r="B37" s="14">
        <v>492785</v>
      </c>
      <c r="C37" s="14">
        <v>341385</v>
      </c>
      <c r="D37" s="14">
        <v>346185</v>
      </c>
      <c r="F37" t="s">
        <v>4273</v>
      </c>
    </row>
    <row r="38" spans="1:6" x14ac:dyDescent="0.25">
      <c r="A38" s="198" t="s">
        <v>4317</v>
      </c>
      <c r="B38" s="14">
        <v>59500</v>
      </c>
      <c r="C38" s="14">
        <v>59500</v>
      </c>
      <c r="D38" s="14">
        <v>59800</v>
      </c>
      <c r="F38" t="s">
        <v>4464</v>
      </c>
    </row>
    <row r="39" spans="1:6" x14ac:dyDescent="0.25">
      <c r="A39" s="198" t="s">
        <v>4318</v>
      </c>
      <c r="B39" s="14">
        <v>68740</v>
      </c>
      <c r="C39" s="14">
        <v>51240</v>
      </c>
      <c r="D39" s="14">
        <v>51240</v>
      </c>
      <c r="F39" t="s">
        <v>4466</v>
      </c>
    </row>
    <row r="40" spans="1:6" x14ac:dyDescent="0.25">
      <c r="A40" s="198" t="s">
        <v>4250</v>
      </c>
      <c r="B40" s="14">
        <v>401951</v>
      </c>
      <c r="C40" s="14">
        <v>543950</v>
      </c>
      <c r="D40" s="14">
        <v>512050</v>
      </c>
      <c r="F40" t="s">
        <v>4468</v>
      </c>
    </row>
    <row r="41" spans="1:6" x14ac:dyDescent="0.25">
      <c r="A41" s="198" t="s">
        <v>4319</v>
      </c>
      <c r="B41" s="14">
        <v>76300</v>
      </c>
      <c r="C41" s="14">
        <v>75150</v>
      </c>
      <c r="D41" s="14">
        <v>75150</v>
      </c>
      <c r="F41" t="s">
        <v>4470</v>
      </c>
    </row>
    <row r="42" spans="1:6" x14ac:dyDescent="0.25">
      <c r="A42" s="198" t="s">
        <v>4321</v>
      </c>
      <c r="B42" s="14">
        <v>125000</v>
      </c>
      <c r="C42" s="14">
        <v>165000</v>
      </c>
      <c r="D42" s="14">
        <v>125000</v>
      </c>
      <c r="F42" t="s">
        <v>4561</v>
      </c>
    </row>
    <row r="43" spans="1:6" x14ac:dyDescent="0.25">
      <c r="A43" s="198" t="s">
        <v>4322</v>
      </c>
      <c r="B43" s="14">
        <v>219050</v>
      </c>
      <c r="C43" s="14">
        <v>296850</v>
      </c>
      <c r="D43" s="14">
        <v>315150</v>
      </c>
      <c r="F43" t="s">
        <v>4472</v>
      </c>
    </row>
    <row r="44" spans="1:6" x14ac:dyDescent="0.25">
      <c r="A44" s="198" t="s">
        <v>4237</v>
      </c>
      <c r="B44" s="14">
        <v>1425000</v>
      </c>
      <c r="C44" s="14">
        <v>1300000</v>
      </c>
      <c r="D44" s="14">
        <v>1300000</v>
      </c>
      <c r="F44" t="s">
        <v>4474</v>
      </c>
    </row>
    <row r="45" spans="1:6" x14ac:dyDescent="0.25">
      <c r="A45" s="198" t="s">
        <v>4269</v>
      </c>
      <c r="B45" s="14">
        <v>1811629</v>
      </c>
      <c r="C45" s="14">
        <v>2128408</v>
      </c>
      <c r="D45" s="14">
        <v>2132949</v>
      </c>
      <c r="F45" t="s">
        <v>4476</v>
      </c>
    </row>
    <row r="46" spans="1:6" x14ac:dyDescent="0.25">
      <c r="A46" s="198" t="s">
        <v>4251</v>
      </c>
      <c r="B46" s="14">
        <v>0</v>
      </c>
      <c r="C46" s="14">
        <v>500</v>
      </c>
      <c r="D46" s="14">
        <v>500</v>
      </c>
      <c r="F46" t="s">
        <v>4563</v>
      </c>
    </row>
    <row r="47" spans="1:6" x14ac:dyDescent="0.25">
      <c r="A47" s="198" t="s">
        <v>4285</v>
      </c>
      <c r="B47" s="14">
        <v>99700</v>
      </c>
      <c r="C47" s="14">
        <v>99850</v>
      </c>
      <c r="D47" s="14">
        <v>99750</v>
      </c>
      <c r="F47" t="s">
        <v>4478</v>
      </c>
    </row>
    <row r="48" spans="1:6" x14ac:dyDescent="0.25">
      <c r="A48" s="198" t="s">
        <v>4324</v>
      </c>
      <c r="B48" s="14">
        <v>1548550</v>
      </c>
      <c r="C48" s="14">
        <v>1696754</v>
      </c>
      <c r="D48" s="14">
        <v>1723254</v>
      </c>
      <c r="F48" t="s">
        <v>149</v>
      </c>
    </row>
    <row r="49" spans="1:6" x14ac:dyDescent="0.25">
      <c r="A49" s="198" t="s">
        <v>4283</v>
      </c>
      <c r="B49" s="14">
        <v>235000</v>
      </c>
      <c r="C49" s="14">
        <v>239100</v>
      </c>
      <c r="D49" s="14">
        <v>239100</v>
      </c>
      <c r="F49" t="s">
        <v>4545</v>
      </c>
    </row>
    <row r="50" spans="1:6" x14ac:dyDescent="0.25">
      <c r="A50" s="198" t="s">
        <v>4325</v>
      </c>
      <c r="B50" s="14">
        <v>1814790</v>
      </c>
      <c r="C50" s="14">
        <v>1808145.56</v>
      </c>
      <c r="D50" s="14">
        <v>1808245.56</v>
      </c>
      <c r="F50" t="s">
        <v>4309</v>
      </c>
    </row>
    <row r="51" spans="1:6" x14ac:dyDescent="0.25">
      <c r="A51" s="198" t="s">
        <v>4326</v>
      </c>
      <c r="B51" s="14">
        <v>1338150</v>
      </c>
      <c r="C51" s="14">
        <v>1327500</v>
      </c>
      <c r="D51" s="14">
        <v>1323500</v>
      </c>
      <c r="F51" t="s">
        <v>4310</v>
      </c>
    </row>
    <row r="52" spans="1:6" x14ac:dyDescent="0.25">
      <c r="A52" s="198" t="s">
        <v>4327</v>
      </c>
      <c r="B52" s="14">
        <v>-100000</v>
      </c>
      <c r="C52" s="14">
        <v>-100000</v>
      </c>
      <c r="D52" s="14">
        <v>-100000</v>
      </c>
      <c r="F52" t="s">
        <v>4312</v>
      </c>
    </row>
    <row r="53" spans="1:6" x14ac:dyDescent="0.25">
      <c r="F53" t="s">
        <v>4311</v>
      </c>
    </row>
    <row r="54" spans="1:6" x14ac:dyDescent="0.25">
      <c r="B54" s="12">
        <f>SUM(B4:B53)</f>
        <v>380609337</v>
      </c>
      <c r="C54" s="12">
        <f>SUM(C4:C53)</f>
        <v>416106487.38430405</v>
      </c>
      <c r="D54" s="12">
        <f>SUM(D4:D53)</f>
        <v>429421039.26317769</v>
      </c>
      <c r="F54" t="s">
        <v>4323</v>
      </c>
    </row>
    <row r="55" spans="1:6" x14ac:dyDescent="0.25">
      <c r="A55" s="198" t="s">
        <v>4328</v>
      </c>
      <c r="B55" s="14">
        <v>380609337</v>
      </c>
      <c r="C55" s="14">
        <v>416106487.38430405</v>
      </c>
      <c r="D55" s="14">
        <v>429421039.26317769</v>
      </c>
      <c r="F55" t="s">
        <v>4313</v>
      </c>
    </row>
    <row r="56" spans="1:6" x14ac:dyDescent="0.25">
      <c r="B56"/>
      <c r="C56"/>
      <c r="D56"/>
      <c r="F56" t="s">
        <v>4564</v>
      </c>
    </row>
    <row r="57" spans="1:6" x14ac:dyDescent="0.25">
      <c r="B57"/>
      <c r="C57"/>
      <c r="D57"/>
      <c r="F57" t="s">
        <v>1632</v>
      </c>
    </row>
    <row r="58" spans="1:6" x14ac:dyDescent="0.25">
      <c r="B58"/>
      <c r="C58"/>
      <c r="D58"/>
      <c r="F58" t="s">
        <v>4482</v>
      </c>
    </row>
    <row r="59" spans="1:6" x14ac:dyDescent="0.25">
      <c r="B59"/>
      <c r="C59"/>
      <c r="D59"/>
      <c r="F59" t="s">
        <v>812</v>
      </c>
    </row>
    <row r="60" spans="1:6" x14ac:dyDescent="0.25">
      <c r="B60"/>
      <c r="C60"/>
      <c r="D60"/>
      <c r="F60" t="s">
        <v>4286</v>
      </c>
    </row>
    <row r="61" spans="1:6" x14ac:dyDescent="0.25">
      <c r="B61"/>
      <c r="C61"/>
      <c r="D61"/>
      <c r="F61" t="s">
        <v>4486</v>
      </c>
    </row>
    <row r="62" spans="1:6" x14ac:dyDescent="0.25">
      <c r="B62"/>
      <c r="C62"/>
      <c r="D62"/>
      <c r="F62" t="s">
        <v>4488</v>
      </c>
    </row>
    <row r="63" spans="1:6" x14ac:dyDescent="0.25">
      <c r="B63"/>
      <c r="C63"/>
      <c r="D63"/>
      <c r="F63" t="s">
        <v>4490</v>
      </c>
    </row>
    <row r="64" spans="1:6" x14ac:dyDescent="0.25">
      <c r="B64"/>
      <c r="C64"/>
      <c r="D64"/>
      <c r="F64" t="s">
        <v>4492</v>
      </c>
    </row>
    <row r="65" spans="2:6" x14ac:dyDescent="0.25">
      <c r="B65"/>
      <c r="C65"/>
      <c r="D65"/>
      <c r="F65" t="s">
        <v>4324</v>
      </c>
    </row>
    <row r="66" spans="2:6" x14ac:dyDescent="0.25">
      <c r="B66"/>
      <c r="C66"/>
      <c r="D66"/>
      <c r="F66" t="s">
        <v>4495</v>
      </c>
    </row>
    <row r="67" spans="2:6" x14ac:dyDescent="0.25">
      <c r="B67"/>
      <c r="C67"/>
      <c r="D67"/>
      <c r="F67" t="s">
        <v>4497</v>
      </c>
    </row>
    <row r="68" spans="2:6" x14ac:dyDescent="0.25">
      <c r="B68"/>
      <c r="C68"/>
      <c r="D68"/>
      <c r="F68" t="s">
        <v>4318</v>
      </c>
    </row>
    <row r="69" spans="2:6" x14ac:dyDescent="0.25">
      <c r="B69"/>
      <c r="C69"/>
      <c r="D69"/>
      <c r="F69" t="s">
        <v>4237</v>
      </c>
    </row>
    <row r="70" spans="2:6" x14ac:dyDescent="0.25">
      <c r="B70"/>
      <c r="C70"/>
      <c r="D70"/>
      <c r="F70" t="s">
        <v>4319</v>
      </c>
    </row>
    <row r="71" spans="2:6" x14ac:dyDescent="0.25">
      <c r="B71"/>
      <c r="C71"/>
      <c r="D71"/>
      <c r="F71" t="s">
        <v>4250</v>
      </c>
    </row>
    <row r="72" spans="2:6" x14ac:dyDescent="0.25">
      <c r="B72"/>
      <c r="C72"/>
      <c r="D72"/>
      <c r="F72" t="s">
        <v>4235</v>
      </c>
    </row>
    <row r="73" spans="2:6" x14ac:dyDescent="0.25">
      <c r="B73"/>
      <c r="C73"/>
      <c r="D73"/>
      <c r="F73" t="s">
        <v>4269</v>
      </c>
    </row>
    <row r="74" spans="2:6" x14ac:dyDescent="0.25">
      <c r="B74"/>
      <c r="C74"/>
      <c r="D74"/>
      <c r="F74" t="s">
        <v>4504</v>
      </c>
    </row>
    <row r="75" spans="2:6" x14ac:dyDescent="0.25">
      <c r="B75"/>
      <c r="C75"/>
      <c r="D75"/>
      <c r="F75" t="s">
        <v>4506</v>
      </c>
    </row>
    <row r="76" spans="2:6" x14ac:dyDescent="0.25">
      <c r="B76"/>
      <c r="C76"/>
      <c r="D76"/>
      <c r="F76" t="s">
        <v>892</v>
      </c>
    </row>
    <row r="77" spans="2:6" x14ac:dyDescent="0.25">
      <c r="B77"/>
      <c r="C77"/>
      <c r="D77"/>
      <c r="F77" t="s">
        <v>4315</v>
      </c>
    </row>
    <row r="78" spans="2:6" x14ac:dyDescent="0.25">
      <c r="B78"/>
      <c r="C78"/>
      <c r="D78"/>
      <c r="F78" t="s">
        <v>4283</v>
      </c>
    </row>
    <row r="79" spans="2:6" x14ac:dyDescent="0.25">
      <c r="B79"/>
      <c r="C79"/>
      <c r="D79"/>
      <c r="F79" t="s">
        <v>4285</v>
      </c>
    </row>
    <row r="80" spans="2:6" x14ac:dyDescent="0.25">
      <c r="B80"/>
      <c r="C80"/>
      <c r="D80"/>
      <c r="F80" t="s">
        <v>4270</v>
      </c>
    </row>
    <row r="81" spans="2:6" x14ac:dyDescent="0.25">
      <c r="B81"/>
      <c r="C81"/>
      <c r="D81"/>
      <c r="F81" t="s">
        <v>4512</v>
      </c>
    </row>
    <row r="82" spans="2:6" x14ac:dyDescent="0.25">
      <c r="B82"/>
      <c r="C82"/>
      <c r="D82"/>
      <c r="F82" t="s">
        <v>4316</v>
      </c>
    </row>
    <row r="83" spans="2:6" x14ac:dyDescent="0.25">
      <c r="B83"/>
      <c r="C83"/>
      <c r="D83"/>
      <c r="F83" t="s">
        <v>146</v>
      </c>
    </row>
    <row r="84" spans="2:6" x14ac:dyDescent="0.25">
      <c r="B84"/>
      <c r="C84"/>
      <c r="D84"/>
      <c r="F84" t="s">
        <v>4271</v>
      </c>
    </row>
    <row r="85" spans="2:6" x14ac:dyDescent="0.25">
      <c r="B85"/>
      <c r="C85"/>
      <c r="D85"/>
      <c r="F85" t="s">
        <v>2785</v>
      </c>
    </row>
    <row r="86" spans="2:6" x14ac:dyDescent="0.25">
      <c r="B86"/>
      <c r="C86"/>
      <c r="D86"/>
      <c r="F86" t="s">
        <v>4317</v>
      </c>
    </row>
    <row r="87" spans="2:6" x14ac:dyDescent="0.25">
      <c r="B87"/>
      <c r="C87"/>
      <c r="D87"/>
      <c r="F87" t="s">
        <v>4322</v>
      </c>
    </row>
    <row r="88" spans="2:6" x14ac:dyDescent="0.25">
      <c r="B88"/>
      <c r="C88"/>
      <c r="D88"/>
      <c r="F88" t="s">
        <v>4326</v>
      </c>
    </row>
    <row r="89" spans="2:6" x14ac:dyDescent="0.25">
      <c r="B89"/>
      <c r="C89"/>
      <c r="D89"/>
      <c r="F89" t="s">
        <v>4327</v>
      </c>
    </row>
    <row r="90" spans="2:6" x14ac:dyDescent="0.25">
      <c r="B90"/>
      <c r="C90"/>
      <c r="D90"/>
      <c r="F90" t="s">
        <v>4284</v>
      </c>
    </row>
    <row r="91" spans="2:6" x14ac:dyDescent="0.25">
      <c r="B91"/>
      <c r="C91"/>
      <c r="D91"/>
      <c r="F91" t="s">
        <v>4530</v>
      </c>
    </row>
    <row r="92" spans="2:6" x14ac:dyDescent="0.25">
      <c r="B92"/>
      <c r="C92"/>
      <c r="D92"/>
      <c r="F92" t="s">
        <v>4524</v>
      </c>
    </row>
    <row r="93" spans="2:6" x14ac:dyDescent="0.25">
      <c r="B93"/>
      <c r="C93"/>
      <c r="D93"/>
      <c r="F93" t="s">
        <v>4251</v>
      </c>
    </row>
    <row r="94" spans="2:6" x14ac:dyDescent="0.25">
      <c r="B94"/>
      <c r="C94"/>
      <c r="D94"/>
      <c r="F94" t="s">
        <v>4526</v>
      </c>
    </row>
    <row r="95" spans="2:6" x14ac:dyDescent="0.25">
      <c r="B95"/>
      <c r="C95"/>
      <c r="D95"/>
    </row>
    <row r="96" spans="2:6" x14ac:dyDescent="0.25">
      <c r="B96"/>
      <c r="C96"/>
      <c r="D96"/>
    </row>
    <row r="97" spans="2:4" x14ac:dyDescent="0.25">
      <c r="B97"/>
      <c r="C97"/>
      <c r="D97"/>
    </row>
    <row r="98" spans="2:4" x14ac:dyDescent="0.25">
      <c r="B98"/>
      <c r="C98"/>
      <c r="D98"/>
    </row>
    <row r="99" spans="2:4" x14ac:dyDescent="0.25">
      <c r="B99"/>
      <c r="C99"/>
      <c r="D99"/>
    </row>
    <row r="100" spans="2:4" x14ac:dyDescent="0.25">
      <c r="B100"/>
      <c r="C100"/>
      <c r="D100"/>
    </row>
    <row r="101" spans="2:4" x14ac:dyDescent="0.25">
      <c r="B101"/>
      <c r="C101"/>
      <c r="D101"/>
    </row>
    <row r="102" spans="2:4" x14ac:dyDescent="0.25">
      <c r="B102"/>
      <c r="C102"/>
      <c r="D102"/>
    </row>
    <row r="103" spans="2:4" x14ac:dyDescent="0.25">
      <c r="B103"/>
      <c r="C103"/>
      <c r="D103"/>
    </row>
    <row r="104" spans="2:4" x14ac:dyDescent="0.25">
      <c r="B104"/>
      <c r="C104"/>
      <c r="D104"/>
    </row>
    <row r="105" spans="2:4" x14ac:dyDescent="0.25">
      <c r="B105"/>
      <c r="C105"/>
      <c r="D105"/>
    </row>
    <row r="106" spans="2:4" x14ac:dyDescent="0.25">
      <c r="B106"/>
      <c r="C106"/>
      <c r="D106"/>
    </row>
    <row r="107" spans="2:4" x14ac:dyDescent="0.25">
      <c r="B107"/>
      <c r="C107"/>
      <c r="D107"/>
    </row>
    <row r="108" spans="2:4" x14ac:dyDescent="0.25">
      <c r="B108"/>
      <c r="C108"/>
      <c r="D108"/>
    </row>
    <row r="109" spans="2:4" x14ac:dyDescent="0.25">
      <c r="B109"/>
      <c r="C109"/>
      <c r="D109"/>
    </row>
    <row r="110" spans="2:4" x14ac:dyDescent="0.25">
      <c r="B110"/>
      <c r="C110"/>
      <c r="D110"/>
    </row>
    <row r="111" spans="2:4" x14ac:dyDescent="0.25">
      <c r="B111"/>
      <c r="C111"/>
      <c r="D111"/>
    </row>
    <row r="112" spans="2:4" x14ac:dyDescent="0.25">
      <c r="B112"/>
      <c r="C112"/>
      <c r="D112"/>
    </row>
    <row r="113" spans="2:4" x14ac:dyDescent="0.25">
      <c r="B113"/>
      <c r="C113"/>
      <c r="D113"/>
    </row>
    <row r="114" spans="2:4" x14ac:dyDescent="0.25">
      <c r="B114"/>
      <c r="C114"/>
      <c r="D114"/>
    </row>
    <row r="115" spans="2:4" x14ac:dyDescent="0.25">
      <c r="B115"/>
      <c r="C115"/>
      <c r="D115"/>
    </row>
    <row r="116" spans="2:4" x14ac:dyDescent="0.25">
      <c r="B116"/>
      <c r="C116"/>
      <c r="D116"/>
    </row>
    <row r="117" spans="2:4" x14ac:dyDescent="0.25">
      <c r="B117"/>
      <c r="C117"/>
      <c r="D117"/>
    </row>
    <row r="118" spans="2:4" x14ac:dyDescent="0.25">
      <c r="B118"/>
      <c r="C118"/>
      <c r="D118"/>
    </row>
    <row r="119" spans="2:4" x14ac:dyDescent="0.25">
      <c r="B119"/>
      <c r="C119"/>
      <c r="D119"/>
    </row>
    <row r="120" spans="2:4" x14ac:dyDescent="0.25">
      <c r="B120"/>
      <c r="C120"/>
      <c r="D120"/>
    </row>
    <row r="121" spans="2:4" x14ac:dyDescent="0.25">
      <c r="B121"/>
      <c r="C121"/>
      <c r="D121"/>
    </row>
    <row r="122" spans="2:4" x14ac:dyDescent="0.25">
      <c r="B122"/>
      <c r="C122"/>
      <c r="D122"/>
    </row>
    <row r="123" spans="2:4" x14ac:dyDescent="0.25">
      <c r="B123"/>
      <c r="C123"/>
      <c r="D123"/>
    </row>
    <row r="124" spans="2:4" x14ac:dyDescent="0.25">
      <c r="B124"/>
      <c r="C124"/>
      <c r="D124"/>
    </row>
    <row r="125" spans="2:4" x14ac:dyDescent="0.25">
      <c r="B125"/>
      <c r="C125"/>
      <c r="D125"/>
    </row>
    <row r="126" spans="2:4" x14ac:dyDescent="0.25">
      <c r="B126"/>
      <c r="C126"/>
      <c r="D126"/>
    </row>
    <row r="127" spans="2:4" x14ac:dyDescent="0.25">
      <c r="B127"/>
      <c r="C127"/>
      <c r="D127"/>
    </row>
    <row r="128" spans="2:4" x14ac:dyDescent="0.25">
      <c r="B128"/>
      <c r="C128"/>
      <c r="D128"/>
    </row>
    <row r="129" spans="2:4" x14ac:dyDescent="0.25">
      <c r="B129"/>
      <c r="C129"/>
      <c r="D129"/>
    </row>
    <row r="130" spans="2:4" x14ac:dyDescent="0.25">
      <c r="B130"/>
      <c r="C130"/>
      <c r="D130"/>
    </row>
    <row r="131" spans="2:4" x14ac:dyDescent="0.25">
      <c r="B131"/>
      <c r="C131"/>
      <c r="D131"/>
    </row>
    <row r="132" spans="2:4" x14ac:dyDescent="0.25">
      <c r="B132"/>
      <c r="C132"/>
      <c r="D132"/>
    </row>
    <row r="133" spans="2:4" x14ac:dyDescent="0.25">
      <c r="B133"/>
      <c r="C133"/>
      <c r="D133"/>
    </row>
    <row r="134" spans="2:4" x14ac:dyDescent="0.25">
      <c r="B134"/>
      <c r="C134"/>
      <c r="D134"/>
    </row>
    <row r="135" spans="2:4" x14ac:dyDescent="0.25">
      <c r="B135"/>
      <c r="C135"/>
      <c r="D135"/>
    </row>
    <row r="136" spans="2:4" x14ac:dyDescent="0.25">
      <c r="B136"/>
      <c r="C136"/>
      <c r="D136"/>
    </row>
    <row r="137" spans="2:4" x14ac:dyDescent="0.25">
      <c r="B137"/>
      <c r="C137"/>
      <c r="D137"/>
    </row>
    <row r="138" spans="2:4" x14ac:dyDescent="0.25">
      <c r="B138"/>
      <c r="C138"/>
      <c r="D138"/>
    </row>
    <row r="139" spans="2:4" x14ac:dyDescent="0.25">
      <c r="B139"/>
      <c r="C139"/>
      <c r="D139"/>
    </row>
    <row r="140" spans="2:4" x14ac:dyDescent="0.25">
      <c r="B140"/>
      <c r="C140"/>
      <c r="D140"/>
    </row>
    <row r="141" spans="2:4" x14ac:dyDescent="0.25">
      <c r="B141"/>
      <c r="C141"/>
      <c r="D141"/>
    </row>
    <row r="142" spans="2:4" x14ac:dyDescent="0.25">
      <c r="B142"/>
      <c r="C142"/>
      <c r="D142"/>
    </row>
    <row r="143" spans="2:4" x14ac:dyDescent="0.25">
      <c r="B143"/>
      <c r="C143"/>
      <c r="D143"/>
    </row>
    <row r="144" spans="2:4" x14ac:dyDescent="0.25">
      <c r="B144"/>
      <c r="C144"/>
      <c r="D144"/>
    </row>
    <row r="145" spans="2:4" x14ac:dyDescent="0.25">
      <c r="B145"/>
      <c r="C145"/>
      <c r="D145"/>
    </row>
    <row r="146" spans="2:4" x14ac:dyDescent="0.25">
      <c r="B146"/>
      <c r="C146"/>
      <c r="D146"/>
    </row>
    <row r="147" spans="2:4" x14ac:dyDescent="0.25">
      <c r="B147"/>
      <c r="C147"/>
      <c r="D147"/>
    </row>
    <row r="148" spans="2:4" x14ac:dyDescent="0.25">
      <c r="B148"/>
      <c r="C148"/>
      <c r="D148"/>
    </row>
    <row r="149" spans="2:4" x14ac:dyDescent="0.25">
      <c r="B149"/>
      <c r="C149"/>
      <c r="D149"/>
    </row>
    <row r="150" spans="2:4" x14ac:dyDescent="0.25">
      <c r="B150"/>
      <c r="C150"/>
      <c r="D150"/>
    </row>
    <row r="151" spans="2:4" x14ac:dyDescent="0.25">
      <c r="B151"/>
      <c r="C151"/>
      <c r="D151"/>
    </row>
    <row r="152" spans="2:4" x14ac:dyDescent="0.25">
      <c r="B152"/>
      <c r="C152"/>
      <c r="D152"/>
    </row>
    <row r="153" spans="2:4" x14ac:dyDescent="0.25">
      <c r="B153"/>
      <c r="C153"/>
      <c r="D153"/>
    </row>
    <row r="154" spans="2:4" x14ac:dyDescent="0.25">
      <c r="B154"/>
      <c r="C154"/>
      <c r="D154"/>
    </row>
    <row r="155" spans="2:4" x14ac:dyDescent="0.25">
      <c r="B155"/>
      <c r="C155"/>
      <c r="D155"/>
    </row>
    <row r="156" spans="2:4" x14ac:dyDescent="0.25">
      <c r="B156"/>
      <c r="C156"/>
      <c r="D156"/>
    </row>
    <row r="157" spans="2:4" x14ac:dyDescent="0.25">
      <c r="B157"/>
      <c r="C157"/>
      <c r="D157"/>
    </row>
    <row r="158" spans="2:4" x14ac:dyDescent="0.25">
      <c r="B158"/>
      <c r="C158"/>
      <c r="D158"/>
    </row>
    <row r="159" spans="2:4" x14ac:dyDescent="0.25">
      <c r="B159"/>
      <c r="C159"/>
      <c r="D159"/>
    </row>
    <row r="160" spans="2:4" x14ac:dyDescent="0.25">
      <c r="B160"/>
      <c r="C160"/>
      <c r="D160"/>
    </row>
    <row r="161" spans="2:4" x14ac:dyDescent="0.25">
      <c r="B161"/>
      <c r="C161"/>
      <c r="D161"/>
    </row>
    <row r="162" spans="2:4" x14ac:dyDescent="0.25">
      <c r="B162"/>
      <c r="C162"/>
      <c r="D162"/>
    </row>
    <row r="163" spans="2:4" x14ac:dyDescent="0.25">
      <c r="B163"/>
      <c r="C163"/>
      <c r="D163"/>
    </row>
    <row r="164" spans="2:4" x14ac:dyDescent="0.25">
      <c r="B164"/>
      <c r="C164"/>
      <c r="D164"/>
    </row>
    <row r="165" spans="2:4" x14ac:dyDescent="0.25">
      <c r="B165"/>
      <c r="C165"/>
      <c r="D165"/>
    </row>
    <row r="166" spans="2:4" x14ac:dyDescent="0.25">
      <c r="B166"/>
      <c r="C166"/>
      <c r="D166"/>
    </row>
    <row r="167" spans="2:4" x14ac:dyDescent="0.25">
      <c r="B167"/>
      <c r="C167"/>
      <c r="D167"/>
    </row>
    <row r="168" spans="2:4" x14ac:dyDescent="0.25">
      <c r="B168"/>
      <c r="C168"/>
      <c r="D168"/>
    </row>
    <row r="169" spans="2:4" x14ac:dyDescent="0.25">
      <c r="B169"/>
      <c r="C169"/>
      <c r="D169"/>
    </row>
    <row r="170" spans="2:4" x14ac:dyDescent="0.25">
      <c r="B170"/>
      <c r="C170"/>
      <c r="D170"/>
    </row>
    <row r="171" spans="2:4" x14ac:dyDescent="0.25">
      <c r="B171"/>
      <c r="C171"/>
      <c r="D171"/>
    </row>
    <row r="172" spans="2:4" x14ac:dyDescent="0.25">
      <c r="B172"/>
      <c r="C172"/>
      <c r="D172"/>
    </row>
    <row r="173" spans="2:4" x14ac:dyDescent="0.25">
      <c r="B173"/>
      <c r="C173"/>
      <c r="D173"/>
    </row>
    <row r="174" spans="2:4" x14ac:dyDescent="0.25">
      <c r="B174"/>
      <c r="C174"/>
      <c r="D174"/>
    </row>
    <row r="175" spans="2:4" x14ac:dyDescent="0.25">
      <c r="B175"/>
      <c r="C175"/>
      <c r="D175"/>
    </row>
    <row r="176" spans="2:4" x14ac:dyDescent="0.25">
      <c r="B176"/>
      <c r="C176"/>
      <c r="D176"/>
    </row>
    <row r="177" spans="2:4" x14ac:dyDescent="0.25">
      <c r="B177"/>
      <c r="C177"/>
      <c r="D177"/>
    </row>
    <row r="178" spans="2:4" x14ac:dyDescent="0.25">
      <c r="B178"/>
      <c r="C178"/>
      <c r="D178"/>
    </row>
    <row r="179" spans="2:4" x14ac:dyDescent="0.25">
      <c r="B179"/>
      <c r="C179"/>
      <c r="D179"/>
    </row>
    <row r="180" spans="2:4" x14ac:dyDescent="0.25">
      <c r="B180"/>
      <c r="C180"/>
      <c r="D180"/>
    </row>
    <row r="181" spans="2:4" x14ac:dyDescent="0.25">
      <c r="B181"/>
      <c r="C181"/>
      <c r="D181"/>
    </row>
    <row r="182" spans="2:4" x14ac:dyDescent="0.25">
      <c r="B182"/>
      <c r="C182"/>
      <c r="D18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7"/>
  <sheetViews>
    <sheetView workbookViewId="0">
      <selection activeCell="C27" sqref="C27:C28"/>
    </sheetView>
  </sheetViews>
  <sheetFormatPr defaultRowHeight="14.3" x14ac:dyDescent="0.25"/>
  <cols>
    <col min="1" max="1" width="33.875" bestFit="1" customWidth="1"/>
    <col min="2" max="2" width="18.375" style="247" bestFit="1" customWidth="1"/>
    <col min="3" max="4" width="17.25" style="247" bestFit="1" customWidth="1"/>
  </cols>
  <sheetData>
    <row r="3" spans="1:4" x14ac:dyDescent="0.25">
      <c r="A3" s="251" t="s">
        <v>4293</v>
      </c>
      <c r="B3" s="247" t="s">
        <v>4331</v>
      </c>
      <c r="C3" s="247" t="s">
        <v>4332</v>
      </c>
      <c r="D3" s="247" t="s">
        <v>4333</v>
      </c>
    </row>
    <row r="4" spans="1:4" x14ac:dyDescent="0.25">
      <c r="A4" s="198" t="s">
        <v>8</v>
      </c>
      <c r="B4" s="247">
        <v>53167779</v>
      </c>
      <c r="C4" s="247">
        <v>58224228.291200005</v>
      </c>
      <c r="D4" s="247">
        <v>60216628.795099996</v>
      </c>
    </row>
    <row r="5" spans="1:4" x14ac:dyDescent="0.25">
      <c r="A5" s="198" t="s">
        <v>6</v>
      </c>
      <c r="B5" s="247">
        <v>8901444</v>
      </c>
      <c r="C5" s="247">
        <v>9660529.1363066658</v>
      </c>
      <c r="D5" s="247">
        <v>10133656.558150001</v>
      </c>
    </row>
    <row r="6" spans="1:4" x14ac:dyDescent="0.25">
      <c r="A6" s="198" t="s">
        <v>7</v>
      </c>
      <c r="B6" s="247">
        <v>26289713</v>
      </c>
      <c r="C6" s="247">
        <v>31998893.235071994</v>
      </c>
      <c r="D6" s="247">
        <v>33008317.723135997</v>
      </c>
    </row>
    <row r="7" spans="1:4" x14ac:dyDescent="0.25">
      <c r="A7" s="198" t="s">
        <v>13</v>
      </c>
      <c r="B7" s="247">
        <v>846370</v>
      </c>
      <c r="C7" s="247">
        <v>1070146.4675465431</v>
      </c>
      <c r="D7" s="247">
        <v>1092600.2888804621</v>
      </c>
    </row>
    <row r="8" spans="1:4" x14ac:dyDescent="0.25">
      <c r="A8" s="198" t="s">
        <v>5</v>
      </c>
      <c r="B8" s="247">
        <v>16456443</v>
      </c>
      <c r="C8" s="247">
        <v>18207719.147712</v>
      </c>
      <c r="D8" s="247">
        <v>18628877.413258001</v>
      </c>
    </row>
    <row r="9" spans="1:4" x14ac:dyDescent="0.25">
      <c r="A9" s="198" t="s">
        <v>11</v>
      </c>
      <c r="B9" s="247">
        <v>13354976</v>
      </c>
      <c r="C9" s="247">
        <v>13262332.047733329</v>
      </c>
      <c r="D9" s="247">
        <v>13748929.2336</v>
      </c>
    </row>
    <row r="10" spans="1:4" x14ac:dyDescent="0.25">
      <c r="A10" s="198" t="s">
        <v>147</v>
      </c>
      <c r="B10" s="247">
        <v>21093645</v>
      </c>
      <c r="C10" s="247">
        <v>1242100</v>
      </c>
      <c r="D10" s="247">
        <v>-933500</v>
      </c>
    </row>
    <row r="11" spans="1:4" x14ac:dyDescent="0.25">
      <c r="A11" s="198" t="s">
        <v>120</v>
      </c>
      <c r="B11" s="247">
        <v>12854172</v>
      </c>
      <c r="C11" s="247">
        <v>14807499.862000002</v>
      </c>
      <c r="D11" s="247">
        <v>15255730.299799999</v>
      </c>
    </row>
    <row r="12" spans="1:4" x14ac:dyDescent="0.25">
      <c r="A12" s="198" t="s">
        <v>15</v>
      </c>
      <c r="B12" s="247">
        <v>11865193</v>
      </c>
      <c r="C12" s="247">
        <v>12633510.757066667</v>
      </c>
      <c r="D12" s="247">
        <v>12856196.292199999</v>
      </c>
    </row>
    <row r="13" spans="1:4" x14ac:dyDescent="0.25">
      <c r="A13" s="198" t="s">
        <v>12</v>
      </c>
      <c r="B13" s="247">
        <v>2811662</v>
      </c>
      <c r="C13" s="247">
        <v>3101945.398</v>
      </c>
      <c r="D13" s="247">
        <v>3224888.1122000003</v>
      </c>
    </row>
    <row r="14" spans="1:4" x14ac:dyDescent="0.25">
      <c r="A14" s="198" t="s">
        <v>14</v>
      </c>
      <c r="B14" s="247">
        <v>4797456</v>
      </c>
      <c r="C14" s="247">
        <v>5703260.2051999997</v>
      </c>
      <c r="D14" s="247">
        <v>5801329.9853999997</v>
      </c>
    </row>
    <row r="15" spans="1:4" x14ac:dyDescent="0.25">
      <c r="A15" s="198" t="s">
        <v>10</v>
      </c>
      <c r="B15" s="247">
        <v>15272773</v>
      </c>
      <c r="C15" s="247">
        <v>17580744.241005331</v>
      </c>
      <c r="D15" s="247">
        <v>17970619.875958003</v>
      </c>
    </row>
    <row r="16" spans="1:4" x14ac:dyDescent="0.25">
      <c r="A16" s="198" t="s">
        <v>9</v>
      </c>
      <c r="B16" s="247">
        <v>213991356</v>
      </c>
      <c r="C16" s="247">
        <v>227793515.53300005</v>
      </c>
      <c r="D16" s="247">
        <v>234672092.40036166</v>
      </c>
    </row>
    <row r="17" spans="1:4" x14ac:dyDescent="0.25">
      <c r="A17" s="198" t="s">
        <v>4328</v>
      </c>
      <c r="B17" s="247">
        <v>401702982</v>
      </c>
      <c r="C17" s="247">
        <v>415286424.32184255</v>
      </c>
      <c r="D17" s="247">
        <v>425676366.97804409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58"/>
  <sheetViews>
    <sheetView workbookViewId="0">
      <selection sqref="A1:XFD1048576"/>
    </sheetView>
  </sheetViews>
  <sheetFormatPr defaultRowHeight="14.3" x14ac:dyDescent="0.25"/>
  <cols>
    <col min="1" max="1" width="33.875" bestFit="1" customWidth="1"/>
    <col min="2" max="2" width="5.875" customWidth="1"/>
    <col min="3" max="4" width="11.125" customWidth="1"/>
    <col min="5" max="5" width="10.125" customWidth="1"/>
    <col min="6" max="6" width="10.75" customWidth="1"/>
    <col min="7" max="7" width="1" customWidth="1"/>
    <col min="8" max="8" width="11.375" customWidth="1"/>
    <col min="9" max="9" width="13" customWidth="1"/>
    <col min="10" max="10" width="2.75" customWidth="1"/>
    <col min="11" max="11" width="88.375" style="9" customWidth="1"/>
  </cols>
  <sheetData>
    <row r="2" spans="1:11" ht="19.05" x14ac:dyDescent="0.35">
      <c r="A2" s="100" t="s">
        <v>17</v>
      </c>
    </row>
    <row r="4" spans="1:11" ht="48.75" customHeight="1" x14ac:dyDescent="0.3">
      <c r="A4" s="178" t="s">
        <v>145</v>
      </c>
      <c r="C4" s="237" t="s">
        <v>4241</v>
      </c>
      <c r="D4" s="239" t="s">
        <v>4582</v>
      </c>
      <c r="E4" s="237" t="s">
        <v>2</v>
      </c>
      <c r="F4" s="237" t="s">
        <v>3</v>
      </c>
      <c r="G4" s="238"/>
      <c r="H4" s="257" t="s">
        <v>4584</v>
      </c>
      <c r="I4" s="239" t="s">
        <v>4583</v>
      </c>
      <c r="J4" s="255"/>
      <c r="K4" s="239" t="s">
        <v>4583</v>
      </c>
    </row>
    <row r="5" spans="1:11" x14ac:dyDescent="0.25">
      <c r="A5" t="s">
        <v>4</v>
      </c>
      <c r="C5" s="1">
        <v>39</v>
      </c>
      <c r="D5" s="259">
        <v>40</v>
      </c>
      <c r="E5" s="1">
        <v>41</v>
      </c>
      <c r="F5" s="1">
        <v>41</v>
      </c>
      <c r="G5" s="1"/>
      <c r="H5" s="1">
        <v>1</v>
      </c>
      <c r="I5" s="2">
        <v>2</v>
      </c>
      <c r="J5" s="2"/>
      <c r="K5" s="10" t="s">
        <v>47</v>
      </c>
    </row>
    <row r="6" spans="1:11" x14ac:dyDescent="0.25">
      <c r="A6" t="s">
        <v>5</v>
      </c>
      <c r="C6" s="1">
        <v>46.7</v>
      </c>
      <c r="D6" s="1">
        <v>46.7</v>
      </c>
      <c r="E6" s="1">
        <v>47.7</v>
      </c>
      <c r="F6" s="1">
        <v>47.7</v>
      </c>
      <c r="G6" s="1"/>
      <c r="H6" s="1">
        <v>1</v>
      </c>
      <c r="I6" s="2">
        <v>1</v>
      </c>
      <c r="J6" s="2"/>
      <c r="K6" s="9" t="s">
        <v>37</v>
      </c>
    </row>
    <row r="7" spans="1:11" x14ac:dyDescent="0.25">
      <c r="A7" t="s">
        <v>6</v>
      </c>
      <c r="C7" s="1">
        <v>46</v>
      </c>
      <c r="D7" s="1">
        <v>46</v>
      </c>
      <c r="E7" s="1">
        <v>46</v>
      </c>
      <c r="F7" s="1">
        <v>46</v>
      </c>
      <c r="G7" s="1"/>
      <c r="H7" s="1">
        <v>0</v>
      </c>
      <c r="I7" s="2">
        <v>0</v>
      </c>
      <c r="J7" s="2"/>
    </row>
    <row r="8" spans="1:11" ht="13.6" customHeight="1" x14ac:dyDescent="0.25">
      <c r="A8" t="s">
        <v>7</v>
      </c>
      <c r="C8" s="1">
        <v>372</v>
      </c>
      <c r="D8" s="259">
        <v>371</v>
      </c>
      <c r="E8" s="1">
        <v>371</v>
      </c>
      <c r="F8" s="1">
        <v>371</v>
      </c>
      <c r="G8" s="1"/>
      <c r="H8" s="1">
        <v>0</v>
      </c>
      <c r="I8" s="2">
        <v>-1</v>
      </c>
      <c r="J8" s="2"/>
      <c r="K8" s="9" t="s">
        <v>46</v>
      </c>
    </row>
    <row r="9" spans="1:11" x14ac:dyDescent="0.25">
      <c r="A9" t="s">
        <v>8</v>
      </c>
      <c r="C9" s="1">
        <v>241</v>
      </c>
      <c r="D9" s="1">
        <v>241</v>
      </c>
      <c r="E9" s="1">
        <v>241</v>
      </c>
      <c r="F9" s="1">
        <v>241</v>
      </c>
      <c r="G9" s="1"/>
      <c r="H9" s="1">
        <v>0</v>
      </c>
      <c r="I9" s="2">
        <v>0</v>
      </c>
      <c r="J9" s="2"/>
    </row>
    <row r="10" spans="1:11" x14ac:dyDescent="0.25">
      <c r="A10" t="s">
        <v>9</v>
      </c>
      <c r="C10" s="1">
        <v>946</v>
      </c>
      <c r="D10" s="1">
        <v>946</v>
      </c>
      <c r="E10" s="1">
        <v>949</v>
      </c>
      <c r="F10" s="1">
        <v>949</v>
      </c>
      <c r="G10" s="1"/>
      <c r="H10" s="1">
        <v>3</v>
      </c>
      <c r="I10" s="2">
        <v>3</v>
      </c>
      <c r="J10" s="2"/>
      <c r="K10" s="9" t="s">
        <v>45</v>
      </c>
    </row>
    <row r="11" spans="1:11" x14ac:dyDescent="0.25">
      <c r="A11" t="s">
        <v>10</v>
      </c>
      <c r="C11" s="1">
        <v>69</v>
      </c>
      <c r="D11" s="259">
        <v>68</v>
      </c>
      <c r="E11" s="1">
        <v>68</v>
      </c>
      <c r="F11" s="1">
        <v>68</v>
      </c>
      <c r="G11" s="1"/>
      <c r="H11" s="1">
        <v>0</v>
      </c>
      <c r="I11" s="2">
        <v>-1</v>
      </c>
      <c r="J11" s="2"/>
      <c r="K11" s="9" t="s">
        <v>38</v>
      </c>
    </row>
    <row r="12" spans="1:11" x14ac:dyDescent="0.25">
      <c r="A12" t="s">
        <v>11</v>
      </c>
      <c r="C12" s="1">
        <v>34</v>
      </c>
      <c r="D12" s="259">
        <v>35</v>
      </c>
      <c r="E12" s="1">
        <v>36</v>
      </c>
      <c r="F12" s="1">
        <v>36</v>
      </c>
      <c r="G12" s="1"/>
      <c r="H12" s="1">
        <v>1</v>
      </c>
      <c r="I12" s="2">
        <v>2</v>
      </c>
      <c r="J12" s="2"/>
      <c r="K12" s="9" t="s">
        <v>39</v>
      </c>
    </row>
    <row r="13" spans="1:11" x14ac:dyDescent="0.25">
      <c r="A13" t="s">
        <v>12</v>
      </c>
      <c r="C13" s="1">
        <v>12</v>
      </c>
      <c r="D13" s="265">
        <v>12</v>
      </c>
      <c r="E13" s="1">
        <v>12</v>
      </c>
      <c r="F13" s="1">
        <v>12</v>
      </c>
      <c r="G13" s="1"/>
      <c r="H13" s="1">
        <v>0</v>
      </c>
      <c r="I13" s="2">
        <v>0</v>
      </c>
      <c r="J13" s="2"/>
    </row>
    <row r="14" spans="1:11" x14ac:dyDescent="0.25">
      <c r="A14" t="s">
        <v>13</v>
      </c>
      <c r="C14" s="1">
        <v>2</v>
      </c>
      <c r="D14" s="259">
        <v>3</v>
      </c>
      <c r="E14" s="1">
        <v>4</v>
      </c>
      <c r="F14" s="1">
        <v>4</v>
      </c>
      <c r="G14" s="1"/>
      <c r="H14" s="1">
        <v>1</v>
      </c>
      <c r="I14" s="2">
        <v>2</v>
      </c>
      <c r="J14" s="2"/>
      <c r="K14" s="9" t="s">
        <v>4594</v>
      </c>
    </row>
    <row r="15" spans="1:11" ht="15.8" customHeight="1" x14ac:dyDescent="0.25">
      <c r="A15" t="s">
        <v>139</v>
      </c>
      <c r="C15" s="1">
        <v>31</v>
      </c>
      <c r="D15" s="259">
        <v>31</v>
      </c>
      <c r="E15" s="1">
        <v>28</v>
      </c>
      <c r="F15" s="1">
        <v>28</v>
      </c>
      <c r="G15" s="1"/>
      <c r="H15" s="1">
        <v>-3</v>
      </c>
      <c r="I15" s="2">
        <v>-3</v>
      </c>
      <c r="J15" s="2"/>
      <c r="K15" s="9" t="s">
        <v>140</v>
      </c>
    </row>
    <row r="16" spans="1:11" x14ac:dyDescent="0.25">
      <c r="A16" t="s">
        <v>15</v>
      </c>
      <c r="C16" s="3">
        <v>42</v>
      </c>
      <c r="D16" s="260">
        <v>42</v>
      </c>
      <c r="E16" s="3">
        <v>42</v>
      </c>
      <c r="F16" s="3">
        <v>41</v>
      </c>
      <c r="G16" s="3"/>
      <c r="H16" s="3">
        <v>0</v>
      </c>
      <c r="I16" s="4">
        <v>-1</v>
      </c>
      <c r="J16" s="256"/>
      <c r="K16" s="9" t="s">
        <v>138</v>
      </c>
    </row>
    <row r="17" spans="1:10" x14ac:dyDescent="0.25">
      <c r="A17" s="258" t="s">
        <v>4587</v>
      </c>
      <c r="C17" s="5">
        <v>1880.7</v>
      </c>
      <c r="D17" s="5">
        <v>1881.7</v>
      </c>
      <c r="E17" s="5">
        <v>1885.7</v>
      </c>
      <c r="F17" s="5">
        <v>1884.7</v>
      </c>
      <c r="G17" s="5"/>
      <c r="H17" s="5">
        <v>4</v>
      </c>
      <c r="I17" s="5">
        <v>4</v>
      </c>
      <c r="J17" s="5"/>
    </row>
    <row r="18" spans="1:10" x14ac:dyDescent="0.25">
      <c r="A18" s="258" t="s">
        <v>4585</v>
      </c>
      <c r="C18" s="5">
        <v>1880.7</v>
      </c>
      <c r="D18" s="5">
        <v>1881.7</v>
      </c>
      <c r="E18" s="5"/>
      <c r="F18" s="5"/>
      <c r="G18" s="5"/>
      <c r="H18" s="5">
        <v>7</v>
      </c>
      <c r="I18" s="5"/>
      <c r="J18" s="5"/>
    </row>
    <row r="19" spans="1:10" x14ac:dyDescent="0.25">
      <c r="A19" s="258" t="s">
        <v>4588</v>
      </c>
      <c r="C19" s="5"/>
      <c r="D19" s="5">
        <v>2</v>
      </c>
      <c r="E19" s="5"/>
      <c r="F19" s="5"/>
      <c r="G19" s="5"/>
      <c r="H19" s="5"/>
      <c r="I19" s="5"/>
      <c r="J19" s="5"/>
    </row>
    <row r="20" spans="1:10" ht="15.8" customHeight="1" x14ac:dyDescent="0.25">
      <c r="A20" s="258"/>
      <c r="C20" s="5"/>
      <c r="D20" s="15" t="s">
        <v>4593</v>
      </c>
      <c r="E20" s="5"/>
      <c r="F20" s="5"/>
      <c r="G20" s="5"/>
      <c r="H20" s="5"/>
      <c r="I20" s="5"/>
      <c r="J20" s="5"/>
    </row>
    <row r="21" spans="1:10" ht="15.8" customHeight="1" x14ac:dyDescent="0.25">
      <c r="A21" s="206"/>
      <c r="C21" s="5"/>
      <c r="D21" s="5">
        <v>1831.7</v>
      </c>
      <c r="E21" s="5">
        <v>1833.7</v>
      </c>
      <c r="F21" s="5">
        <v>1832.7</v>
      </c>
      <c r="G21" s="5"/>
      <c r="H21" s="5"/>
      <c r="I21" s="5"/>
      <c r="J21" s="5"/>
    </row>
    <row r="22" spans="1:10" x14ac:dyDescent="0.25">
      <c r="A22" s="110" t="s">
        <v>141</v>
      </c>
    </row>
    <row r="23" spans="1:10" x14ac:dyDescent="0.25">
      <c r="A23" s="110"/>
    </row>
    <row r="24" spans="1:10" x14ac:dyDescent="0.25">
      <c r="A24" s="6" t="s">
        <v>18</v>
      </c>
      <c r="B24" s="6" t="s">
        <v>22</v>
      </c>
    </row>
    <row r="25" spans="1:10" x14ac:dyDescent="0.25">
      <c r="A25" t="s">
        <v>4</v>
      </c>
      <c r="C25" s="7" t="s">
        <v>19</v>
      </c>
      <c r="D25" s="7"/>
    </row>
    <row r="26" spans="1:10" x14ac:dyDescent="0.25">
      <c r="B26" s="1">
        <v>1</v>
      </c>
      <c r="C26" t="s">
        <v>40</v>
      </c>
    </row>
    <row r="27" spans="1:10" x14ac:dyDescent="0.25">
      <c r="B27" s="1">
        <v>1</v>
      </c>
      <c r="C27" t="s">
        <v>29</v>
      </c>
    </row>
    <row r="28" spans="1:10" x14ac:dyDescent="0.25">
      <c r="B28" s="1"/>
    </row>
    <row r="29" spans="1:10" x14ac:dyDescent="0.25">
      <c r="A29" t="s">
        <v>5</v>
      </c>
      <c r="B29" s="1">
        <v>1</v>
      </c>
      <c r="C29" t="s">
        <v>21</v>
      </c>
    </row>
    <row r="30" spans="1:10" x14ac:dyDescent="0.25">
      <c r="B30" s="1"/>
      <c r="C30" t="s">
        <v>20</v>
      </c>
    </row>
    <row r="31" spans="1:10" x14ac:dyDescent="0.25">
      <c r="B31" s="1"/>
    </row>
    <row r="32" spans="1:10" x14ac:dyDescent="0.25">
      <c r="A32" t="s">
        <v>7</v>
      </c>
      <c r="B32" s="1">
        <v>-1</v>
      </c>
      <c r="C32" t="s">
        <v>26</v>
      </c>
    </row>
    <row r="33" spans="1:5" x14ac:dyDescent="0.25">
      <c r="B33" s="1"/>
      <c r="C33" t="s">
        <v>41</v>
      </c>
    </row>
    <row r="34" spans="1:5" x14ac:dyDescent="0.25">
      <c r="B34" s="1"/>
      <c r="C34" s="8">
        <v>3</v>
      </c>
      <c r="D34" s="8"/>
      <c r="E34" t="s">
        <v>43</v>
      </c>
    </row>
    <row r="35" spans="1:5" x14ac:dyDescent="0.25">
      <c r="B35" s="1"/>
      <c r="C35" s="8">
        <v>2</v>
      </c>
      <c r="D35" s="8"/>
      <c r="E35" t="s">
        <v>42</v>
      </c>
    </row>
    <row r="36" spans="1:5" x14ac:dyDescent="0.25">
      <c r="B36" s="1"/>
      <c r="C36" s="8">
        <v>0.5</v>
      </c>
      <c r="D36" s="8"/>
      <c r="E36" t="s">
        <v>44</v>
      </c>
    </row>
    <row r="37" spans="1:5" x14ac:dyDescent="0.25">
      <c r="B37" s="1"/>
    </row>
    <row r="38" spans="1:5" x14ac:dyDescent="0.25">
      <c r="A38" t="s">
        <v>8</v>
      </c>
      <c r="B38" s="1">
        <v>1</v>
      </c>
      <c r="C38" t="s">
        <v>27</v>
      </c>
    </row>
    <row r="39" spans="1:5" x14ac:dyDescent="0.25">
      <c r="B39" s="1">
        <v>-1</v>
      </c>
      <c r="C39" t="s">
        <v>28</v>
      </c>
    </row>
    <row r="40" spans="1:5" x14ac:dyDescent="0.25">
      <c r="B40" s="1"/>
    </row>
    <row r="41" spans="1:5" x14ac:dyDescent="0.25">
      <c r="A41" t="s">
        <v>23</v>
      </c>
      <c r="B41" s="1">
        <v>1</v>
      </c>
      <c r="C41" t="s">
        <v>24</v>
      </c>
    </row>
    <row r="42" spans="1:5" x14ac:dyDescent="0.25">
      <c r="B42" s="1">
        <v>1</v>
      </c>
      <c r="C42" t="s">
        <v>137</v>
      </c>
    </row>
    <row r="43" spans="1:5" x14ac:dyDescent="0.25">
      <c r="B43" s="1">
        <v>1</v>
      </c>
      <c r="C43" t="s">
        <v>25</v>
      </c>
    </row>
    <row r="44" spans="1:5" x14ac:dyDescent="0.25">
      <c r="B44" s="1"/>
    </row>
    <row r="45" spans="1:5" x14ac:dyDescent="0.25">
      <c r="A45" t="s">
        <v>10</v>
      </c>
      <c r="B45" s="1">
        <v>-1</v>
      </c>
      <c r="C45" t="s">
        <v>30</v>
      </c>
    </row>
    <row r="47" spans="1:5" x14ac:dyDescent="0.25">
      <c r="A47" t="s">
        <v>11</v>
      </c>
      <c r="B47" s="1">
        <v>1</v>
      </c>
      <c r="C47" t="s">
        <v>31</v>
      </c>
    </row>
    <row r="48" spans="1:5" x14ac:dyDescent="0.25">
      <c r="B48" s="1">
        <v>1</v>
      </c>
      <c r="C48" t="s">
        <v>32</v>
      </c>
    </row>
    <row r="50" spans="1:3" x14ac:dyDescent="0.25">
      <c r="A50" t="s">
        <v>13</v>
      </c>
      <c r="B50" s="1">
        <v>1</v>
      </c>
      <c r="C50" t="s">
        <v>4595</v>
      </c>
    </row>
    <row r="51" spans="1:3" x14ac:dyDescent="0.25">
      <c r="B51" s="1">
        <v>1</v>
      </c>
      <c r="C51" t="s">
        <v>4586</v>
      </c>
    </row>
    <row r="53" spans="1:3" x14ac:dyDescent="0.25">
      <c r="A53" t="s">
        <v>14</v>
      </c>
      <c r="B53" s="1">
        <v>-1</v>
      </c>
      <c r="C53" t="s">
        <v>33</v>
      </c>
    </row>
    <row r="54" spans="1:3" x14ac:dyDescent="0.25">
      <c r="B54" s="1">
        <v>-1</v>
      </c>
      <c r="C54" t="s">
        <v>34</v>
      </c>
    </row>
    <row r="55" spans="1:3" x14ac:dyDescent="0.25">
      <c r="B55" s="1">
        <v>-1</v>
      </c>
      <c r="C55" t="s">
        <v>35</v>
      </c>
    </row>
    <row r="57" spans="1:3" x14ac:dyDescent="0.25">
      <c r="A57" t="s">
        <v>15</v>
      </c>
      <c r="B57" s="3">
        <v>-1</v>
      </c>
      <c r="C57" t="s">
        <v>36</v>
      </c>
    </row>
    <row r="58" spans="1:3" x14ac:dyDescent="0.25">
      <c r="B58" s="1">
        <v>4</v>
      </c>
    </row>
  </sheetData>
  <pageMargins left="0.5" right="0.5" top="0.75" bottom="0.75" header="0.3" footer="0.3"/>
  <pageSetup paperSize="5" scale="95" orientation="landscape" r:id="rId1"/>
  <rowBreaks count="1" manualBreakCount="1">
    <brk id="23"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18"/>
  <sheetViews>
    <sheetView workbookViewId="0">
      <selection activeCell="B14" sqref="B14"/>
    </sheetView>
  </sheetViews>
  <sheetFormatPr defaultRowHeight="14.3" x14ac:dyDescent="0.25"/>
  <cols>
    <col min="1" max="1" width="10.625" customWidth="1"/>
    <col min="2" max="2" width="15.25" bestFit="1" customWidth="1"/>
    <col min="3" max="3" width="2.25" customWidth="1"/>
    <col min="4" max="4" width="13" customWidth="1"/>
    <col min="5" max="5" width="11.625" customWidth="1"/>
    <col min="6" max="7" width="12.125" customWidth="1"/>
    <col min="8" max="8" width="11.75" customWidth="1"/>
    <col min="9" max="9" width="1.75" customWidth="1"/>
    <col min="10" max="11" width="11.625" customWidth="1"/>
    <col min="12" max="13" width="10.375" customWidth="1"/>
    <col min="14" max="14" width="11.625" customWidth="1"/>
    <col min="15" max="15" width="2" customWidth="1"/>
    <col min="16" max="16" width="9.75" customWidth="1"/>
    <col min="17" max="17" width="11.375" customWidth="1"/>
    <col min="18" max="18" width="10.125" customWidth="1"/>
    <col min="19" max="19" width="2" customWidth="1"/>
    <col min="23" max="23" width="2.375" customWidth="1"/>
    <col min="27" max="27" width="1.75" customWidth="1"/>
  </cols>
  <sheetData>
    <row r="2" spans="1:20" ht="19.05" x14ac:dyDescent="0.35">
      <c r="A2" s="100" t="s">
        <v>4399</v>
      </c>
    </row>
    <row r="3" spans="1:20" ht="19.05" x14ac:dyDescent="0.35">
      <c r="A3" s="100"/>
    </row>
    <row r="4" spans="1:20" x14ac:dyDescent="0.25">
      <c r="A4" s="179" t="s">
        <v>4402</v>
      </c>
      <c r="B4" s="179" t="s">
        <v>4403</v>
      </c>
      <c r="D4" s="267" t="s">
        <v>4409</v>
      </c>
      <c r="E4" s="267"/>
      <c r="F4" s="267"/>
      <c r="G4" s="267"/>
      <c r="H4" s="267"/>
      <c r="J4" s="267" t="s">
        <v>4410</v>
      </c>
      <c r="K4" s="267"/>
      <c r="L4" s="267"/>
      <c r="M4" s="267"/>
      <c r="N4" s="267"/>
      <c r="P4" s="267" t="s">
        <v>4406</v>
      </c>
      <c r="Q4" s="267"/>
      <c r="R4" s="270"/>
      <c r="S4" s="270"/>
      <c r="T4" s="270"/>
    </row>
    <row r="5" spans="1:20" x14ac:dyDescent="0.25">
      <c r="B5" s="41"/>
      <c r="C5" s="181"/>
      <c r="D5" s="293" t="s">
        <v>159</v>
      </c>
      <c r="E5" s="293" t="s">
        <v>4401</v>
      </c>
      <c r="F5" s="293" t="s">
        <v>158</v>
      </c>
      <c r="G5" s="293" t="s">
        <v>4401</v>
      </c>
      <c r="H5" s="293" t="s">
        <v>66</v>
      </c>
      <c r="J5" s="293" t="s">
        <v>159</v>
      </c>
      <c r="K5" s="293" t="s">
        <v>4401</v>
      </c>
      <c r="L5" s="293" t="s">
        <v>158</v>
      </c>
      <c r="M5" s="293" t="s">
        <v>4401</v>
      </c>
      <c r="N5" s="293" t="s">
        <v>66</v>
      </c>
      <c r="P5" s="293" t="s">
        <v>159</v>
      </c>
      <c r="Q5" s="293" t="s">
        <v>158</v>
      </c>
      <c r="R5" s="293"/>
      <c r="S5" s="293"/>
      <c r="T5" s="293"/>
    </row>
    <row r="6" spans="1:20" x14ac:dyDescent="0.25">
      <c r="A6" t="s">
        <v>4398</v>
      </c>
      <c r="B6" t="s">
        <v>4404</v>
      </c>
      <c r="C6" s="181">
        <v>1</v>
      </c>
      <c r="D6" s="12">
        <v>22769580</v>
      </c>
      <c r="E6" s="11">
        <v>0.36055407399811346</v>
      </c>
      <c r="F6" s="12">
        <v>40382057</v>
      </c>
      <c r="G6" s="11">
        <v>0.63944592600188654</v>
      </c>
      <c r="H6" s="12">
        <v>63151637</v>
      </c>
      <c r="J6" s="12">
        <v>136.1</v>
      </c>
      <c r="K6" s="11">
        <v>0.39806961099736765</v>
      </c>
      <c r="L6" s="12">
        <v>205.8</v>
      </c>
      <c r="M6" s="11">
        <v>0.6019303890026324</v>
      </c>
      <c r="N6" s="14">
        <v>341.9</v>
      </c>
      <c r="P6" s="12">
        <v>300</v>
      </c>
      <c r="Q6" s="12">
        <v>339</v>
      </c>
    </row>
    <row r="7" spans="1:20" x14ac:dyDescent="0.25">
      <c r="A7" t="s">
        <v>4398</v>
      </c>
      <c r="B7" t="s">
        <v>1</v>
      </c>
      <c r="C7" s="181">
        <v>1</v>
      </c>
      <c r="D7" s="12">
        <v>22304291</v>
      </c>
      <c r="E7" s="11">
        <v>0.33671557684449993</v>
      </c>
      <c r="F7" s="12">
        <v>43936455</v>
      </c>
      <c r="G7" s="11">
        <v>0.66328442315550007</v>
      </c>
      <c r="H7" s="12">
        <v>66240746</v>
      </c>
      <c r="J7" s="189">
        <v>134</v>
      </c>
      <c r="K7" s="223">
        <v>0.36021505376344087</v>
      </c>
      <c r="L7" s="189">
        <v>238</v>
      </c>
      <c r="M7" s="11">
        <v>0.63978494623655913</v>
      </c>
      <c r="N7" s="14">
        <v>372</v>
      </c>
      <c r="P7" s="12"/>
      <c r="Q7" s="12"/>
    </row>
    <row r="8" spans="1:20" x14ac:dyDescent="0.25">
      <c r="A8" t="s">
        <v>0</v>
      </c>
      <c r="B8" t="s">
        <v>4405</v>
      </c>
      <c r="C8" s="181">
        <v>1</v>
      </c>
      <c r="D8" s="12">
        <v>9871686</v>
      </c>
      <c r="E8" s="11">
        <v>0.33568917186397274</v>
      </c>
      <c r="F8" s="12">
        <v>19535536</v>
      </c>
      <c r="G8" s="11">
        <v>0.66431082813602726</v>
      </c>
      <c r="H8" s="12">
        <v>29407222</v>
      </c>
      <c r="J8" s="189">
        <v>119.12897727272727</v>
      </c>
      <c r="K8" s="224">
        <v>0.35017277575227179</v>
      </c>
      <c r="L8" s="189">
        <v>221.0715909090909</v>
      </c>
      <c r="M8" s="224">
        <v>0.6498272242477281</v>
      </c>
      <c r="N8" s="225">
        <v>340.2005681818182</v>
      </c>
      <c r="P8" s="12">
        <v>293</v>
      </c>
      <c r="Q8" s="12">
        <v>324</v>
      </c>
    </row>
    <row r="9" spans="1:20" x14ac:dyDescent="0.25">
      <c r="A9" t="s">
        <v>0</v>
      </c>
      <c r="B9" t="s">
        <v>1</v>
      </c>
      <c r="C9" s="181">
        <v>1</v>
      </c>
      <c r="D9" s="12">
        <v>23712815</v>
      </c>
      <c r="E9" s="11">
        <v>0.33797383837173361</v>
      </c>
      <c r="F9" s="12">
        <v>46448873</v>
      </c>
      <c r="G9" s="11">
        <v>0.66202616162826644</v>
      </c>
      <c r="H9" s="12">
        <v>70161688</v>
      </c>
      <c r="J9" s="12">
        <v>134</v>
      </c>
      <c r="K9" s="11">
        <v>0.36021505376344087</v>
      </c>
      <c r="L9" s="12">
        <v>238</v>
      </c>
      <c r="M9" s="11">
        <v>0.63978494623655913</v>
      </c>
      <c r="N9" s="14">
        <v>372</v>
      </c>
      <c r="P9" s="12"/>
      <c r="Q9" s="12"/>
    </row>
    <row r="10" spans="1:20" x14ac:dyDescent="0.25">
      <c r="A10" t="s">
        <v>2</v>
      </c>
      <c r="B10" t="s">
        <v>1</v>
      </c>
      <c r="C10" s="181">
        <v>2</v>
      </c>
      <c r="D10" s="189">
        <v>27516293</v>
      </c>
      <c r="E10" s="11">
        <v>0.39246133392758159</v>
      </c>
      <c r="F10" s="189">
        <v>42595819</v>
      </c>
      <c r="G10" s="223">
        <v>0.60753866607241847</v>
      </c>
      <c r="H10" s="189">
        <v>70112112</v>
      </c>
      <c r="J10" s="189">
        <v>146</v>
      </c>
      <c r="K10" s="11">
        <v>0.39247311827956988</v>
      </c>
      <c r="L10" s="189">
        <v>225</v>
      </c>
      <c r="M10" s="11">
        <v>0.60646900269541781</v>
      </c>
      <c r="N10" s="14">
        <v>371</v>
      </c>
      <c r="P10" s="12"/>
      <c r="Q10" s="12"/>
    </row>
    <row r="11" spans="1:20" x14ac:dyDescent="0.25">
      <c r="A11" t="s">
        <v>3</v>
      </c>
      <c r="B11" t="s">
        <v>1</v>
      </c>
      <c r="C11" s="181">
        <v>2</v>
      </c>
      <c r="D11" s="189">
        <v>28467318</v>
      </c>
      <c r="E11" s="11">
        <v>0.39592230863562039</v>
      </c>
      <c r="F11" s="189">
        <v>43433955</v>
      </c>
      <c r="G11" s="223">
        <v>0.60407769136437961</v>
      </c>
      <c r="H11" s="189">
        <v>71901273</v>
      </c>
      <c r="J11" s="189">
        <v>146</v>
      </c>
      <c r="K11" s="11">
        <v>0.39247311827956988</v>
      </c>
      <c r="L11" s="189">
        <v>225</v>
      </c>
      <c r="M11" s="11">
        <v>0.60646900269541781</v>
      </c>
      <c r="N11" s="14">
        <v>371</v>
      </c>
      <c r="P11" s="12"/>
      <c r="Q11" s="12"/>
    </row>
    <row r="12" spans="1:20" x14ac:dyDescent="0.25">
      <c r="B12" s="110"/>
      <c r="D12" s="12"/>
      <c r="E12" s="12"/>
      <c r="F12" s="189"/>
      <c r="G12" s="189"/>
      <c r="H12" s="189"/>
      <c r="N12" s="14"/>
    </row>
    <row r="13" spans="1:20" x14ac:dyDescent="0.25">
      <c r="A13" s="110" t="s">
        <v>4400</v>
      </c>
      <c r="B13" s="110"/>
      <c r="D13" s="12"/>
      <c r="E13" s="12"/>
      <c r="F13" s="12"/>
      <c r="G13" s="12"/>
      <c r="H13" s="12"/>
    </row>
    <row r="14" spans="1:20" x14ac:dyDescent="0.25">
      <c r="A14" s="110" t="s">
        <v>4411</v>
      </c>
      <c r="B14" s="110"/>
      <c r="D14" s="12"/>
      <c r="E14" s="12"/>
      <c r="F14" s="12"/>
      <c r="G14" s="12"/>
      <c r="H14" s="12"/>
      <c r="J14" s="189"/>
      <c r="K14" s="225"/>
      <c r="L14" s="189"/>
    </row>
    <row r="15" spans="1:20" x14ac:dyDescent="0.25">
      <c r="B15" s="110"/>
      <c r="C15" s="181">
        <v>1</v>
      </c>
      <c r="D15" s="200" t="s">
        <v>4407</v>
      </c>
      <c r="E15" s="202"/>
      <c r="F15" s="202"/>
      <c r="G15" s="202"/>
      <c r="H15" s="202"/>
      <c r="K15" s="225"/>
      <c r="L15" s="14"/>
    </row>
    <row r="16" spans="1:20" x14ac:dyDescent="0.25">
      <c r="B16" s="110"/>
      <c r="C16" s="181">
        <v>2</v>
      </c>
      <c r="D16" s="200" t="s">
        <v>4408</v>
      </c>
      <c r="E16" s="202"/>
      <c r="F16" s="202"/>
      <c r="G16" s="202"/>
      <c r="H16" s="202"/>
    </row>
    <row r="17" spans="2:3" x14ac:dyDescent="0.25">
      <c r="B17" s="110"/>
      <c r="C17" s="181"/>
    </row>
    <row r="18" spans="2:3" x14ac:dyDescent="0.25">
      <c r="B18" s="110"/>
      <c r="C18" s="181"/>
    </row>
  </sheetData>
  <pageMargins left="0.7" right="0.7" top="0.75" bottom="0.75" header="0.3" footer="0.3"/>
  <pageSetup paperSize="5" scale="90" orientation="landscape" r:id="rId1"/>
  <rowBreaks count="1" manualBreakCount="1">
    <brk id="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21"/>
  <sheetViews>
    <sheetView topLeftCell="A22" workbookViewId="0">
      <selection activeCell="A22" sqref="A1:XFD1048576"/>
    </sheetView>
  </sheetViews>
  <sheetFormatPr defaultRowHeight="14.3" x14ac:dyDescent="0.25"/>
  <cols>
    <col min="1" max="1" width="34.25" bestFit="1" customWidth="1"/>
    <col min="2" max="2" width="2.25" customWidth="1"/>
    <col min="3" max="3" width="11.125" customWidth="1"/>
    <col min="4" max="4" width="1.625" customWidth="1"/>
    <col min="5" max="5" width="11" customWidth="1"/>
    <col min="6" max="6" width="11.125" customWidth="1"/>
    <col min="7" max="7" width="10" customWidth="1"/>
    <col min="8" max="8" width="9.25" customWidth="1"/>
    <col min="9" max="9" width="12.375" customWidth="1"/>
    <col min="10" max="10" width="7.125" customWidth="1"/>
    <col min="11" max="11" width="1.375" customWidth="1"/>
    <col min="12" max="16" width="6.125" customWidth="1"/>
    <col min="17" max="17" width="7.625" customWidth="1"/>
    <col min="18" max="18" width="18.625" customWidth="1"/>
  </cols>
  <sheetData>
    <row r="2" spans="1:20" ht="19.05" x14ac:dyDescent="0.35">
      <c r="A2" s="100" t="s">
        <v>133</v>
      </c>
      <c r="B2" s="43"/>
      <c r="C2" s="60"/>
      <c r="D2" s="60"/>
      <c r="E2" s="60"/>
      <c r="F2" s="60"/>
      <c r="G2" s="60"/>
      <c r="H2" s="60"/>
      <c r="I2" s="60"/>
      <c r="J2" s="60"/>
      <c r="K2" s="60"/>
      <c r="L2" s="60"/>
      <c r="M2" s="60"/>
      <c r="N2" s="60"/>
      <c r="O2" s="60"/>
      <c r="P2" s="60"/>
      <c r="Q2" s="60"/>
      <c r="R2" s="60"/>
      <c r="S2" s="54"/>
      <c r="T2" s="52"/>
    </row>
    <row r="3" spans="1:20" ht="16.3" x14ac:dyDescent="0.3">
      <c r="A3" s="45"/>
      <c r="B3" s="43"/>
      <c r="C3" s="60"/>
      <c r="D3" s="60"/>
      <c r="E3" s="269" t="s">
        <v>54</v>
      </c>
      <c r="F3" s="269"/>
      <c r="G3" s="269"/>
      <c r="H3" s="269"/>
      <c r="I3" s="269"/>
      <c r="J3" s="269"/>
      <c r="K3" s="18"/>
      <c r="L3" s="269" t="s">
        <v>55</v>
      </c>
      <c r="M3" s="269"/>
      <c r="N3" s="269"/>
      <c r="O3" s="269"/>
      <c r="P3" s="269"/>
      <c r="Q3" s="18"/>
      <c r="R3" s="60"/>
      <c r="S3" s="54"/>
      <c r="T3" s="52"/>
    </row>
    <row r="4" spans="1:20" ht="53.35" customHeight="1" x14ac:dyDescent="0.3">
      <c r="A4" s="267" t="s">
        <v>145</v>
      </c>
      <c r="B4" s="43"/>
      <c r="C4" s="61" t="s">
        <v>52</v>
      </c>
      <c r="D4" s="62"/>
      <c r="E4" s="61" t="s">
        <v>4209</v>
      </c>
      <c r="F4" s="63" t="s">
        <v>58</v>
      </c>
      <c r="G4" s="63" t="s">
        <v>49</v>
      </c>
      <c r="H4" s="64" t="s">
        <v>50</v>
      </c>
      <c r="I4" s="63" t="s">
        <v>142</v>
      </c>
      <c r="J4" s="64" t="s">
        <v>51</v>
      </c>
      <c r="K4" s="64"/>
      <c r="L4" s="64">
        <v>2009</v>
      </c>
      <c r="M4" s="64">
        <v>2010</v>
      </c>
      <c r="N4" s="64">
        <v>2011</v>
      </c>
      <c r="O4" s="64">
        <v>2012</v>
      </c>
      <c r="P4" s="64">
        <v>2013</v>
      </c>
      <c r="Q4" s="64" t="s">
        <v>57</v>
      </c>
      <c r="R4" s="61" t="s">
        <v>4570</v>
      </c>
      <c r="S4" s="53"/>
      <c r="T4" s="52"/>
    </row>
    <row r="5" spans="1:20" x14ac:dyDescent="0.25">
      <c r="A5" s="41" t="s">
        <v>4</v>
      </c>
      <c r="B5" s="41"/>
      <c r="C5" s="42">
        <v>7</v>
      </c>
      <c r="D5" s="42"/>
      <c r="E5" s="42">
        <v>5</v>
      </c>
      <c r="F5" s="12">
        <v>2</v>
      </c>
      <c r="G5" s="12"/>
      <c r="H5" s="12"/>
      <c r="I5" s="12"/>
      <c r="J5" s="12"/>
      <c r="K5" s="12"/>
      <c r="L5" s="12">
        <v>1</v>
      </c>
      <c r="M5" s="12">
        <v>1</v>
      </c>
      <c r="N5" s="12"/>
      <c r="O5" s="12">
        <v>1</v>
      </c>
      <c r="P5" s="12">
        <v>4</v>
      </c>
      <c r="Q5" s="12"/>
      <c r="R5" s="57">
        <v>0</v>
      </c>
      <c r="S5" s="53"/>
      <c r="T5" s="52"/>
    </row>
    <row r="6" spans="1:20" x14ac:dyDescent="0.25">
      <c r="A6" s="41" t="s">
        <v>5</v>
      </c>
      <c r="B6" s="41"/>
      <c r="C6" s="42">
        <v>8</v>
      </c>
      <c r="D6" s="42"/>
      <c r="E6" s="42">
        <v>6</v>
      </c>
      <c r="F6" s="12"/>
      <c r="G6" s="12">
        <v>2</v>
      </c>
      <c r="H6" s="12"/>
      <c r="I6" s="12"/>
      <c r="J6" s="12"/>
      <c r="K6" s="12"/>
      <c r="L6" s="12"/>
      <c r="M6" s="12"/>
      <c r="N6" s="12">
        <v>2</v>
      </c>
      <c r="O6" s="12">
        <v>3</v>
      </c>
      <c r="P6" s="12">
        <v>3</v>
      </c>
      <c r="Q6" s="12"/>
      <c r="R6" s="11">
        <v>0.02</v>
      </c>
      <c r="S6" s="53"/>
      <c r="T6" s="52"/>
    </row>
    <row r="7" spans="1:20" x14ac:dyDescent="0.25">
      <c r="A7" s="41" t="s">
        <v>6</v>
      </c>
      <c r="B7" s="41"/>
      <c r="C7" s="42">
        <v>2</v>
      </c>
      <c r="D7" s="42"/>
      <c r="E7" s="42">
        <v>2</v>
      </c>
      <c r="F7" s="12"/>
      <c r="G7" s="12"/>
      <c r="H7" s="12"/>
      <c r="I7" s="12"/>
      <c r="J7" s="12"/>
      <c r="K7" s="12"/>
      <c r="L7" s="12"/>
      <c r="M7" s="12"/>
      <c r="N7" s="12"/>
      <c r="O7" s="12">
        <v>1</v>
      </c>
      <c r="P7" s="12">
        <v>1</v>
      </c>
      <c r="Q7" s="12"/>
      <c r="R7" s="57">
        <v>0</v>
      </c>
      <c r="S7" s="53"/>
      <c r="T7" s="52"/>
    </row>
    <row r="8" spans="1:20" x14ac:dyDescent="0.25">
      <c r="A8" s="41" t="s">
        <v>7</v>
      </c>
      <c r="B8" s="41"/>
      <c r="C8" s="42">
        <v>33</v>
      </c>
      <c r="D8" s="42"/>
      <c r="E8" s="42">
        <v>4</v>
      </c>
      <c r="F8" s="12">
        <v>15</v>
      </c>
      <c r="G8" s="12">
        <v>7</v>
      </c>
      <c r="H8" s="12"/>
      <c r="I8" s="12">
        <v>5</v>
      </c>
      <c r="J8" s="12">
        <v>2</v>
      </c>
      <c r="K8" s="12"/>
      <c r="L8" s="12"/>
      <c r="M8" s="12">
        <v>2</v>
      </c>
      <c r="N8" s="12"/>
      <c r="O8" s="12">
        <v>7</v>
      </c>
      <c r="P8" s="12">
        <v>16</v>
      </c>
      <c r="Q8" s="12">
        <v>8</v>
      </c>
      <c r="R8" s="223">
        <v>0.04</v>
      </c>
      <c r="S8" s="53"/>
      <c r="T8" s="52"/>
    </row>
    <row r="9" spans="1:20" x14ac:dyDescent="0.25">
      <c r="A9" s="41" t="s">
        <v>8</v>
      </c>
      <c r="B9" s="41"/>
      <c r="C9" s="42">
        <v>20</v>
      </c>
      <c r="D9" s="42"/>
      <c r="E9" s="42">
        <v>4</v>
      </c>
      <c r="F9" s="12">
        <v>9</v>
      </c>
      <c r="G9" s="12">
        <v>2</v>
      </c>
      <c r="H9" s="12"/>
      <c r="I9" s="12">
        <v>5</v>
      </c>
      <c r="J9" s="12"/>
      <c r="K9" s="12"/>
      <c r="L9" s="12"/>
      <c r="M9" s="12"/>
      <c r="N9" s="12">
        <v>2</v>
      </c>
      <c r="O9" s="12">
        <v>6</v>
      </c>
      <c r="P9" s="12">
        <v>12</v>
      </c>
      <c r="Q9" s="12"/>
      <c r="R9" s="57">
        <v>0</v>
      </c>
      <c r="S9" s="53"/>
      <c r="T9" s="52"/>
    </row>
    <row r="10" spans="1:20" x14ac:dyDescent="0.25">
      <c r="A10" s="41" t="s">
        <v>56</v>
      </c>
      <c r="B10" s="41"/>
      <c r="C10" s="42">
        <v>71</v>
      </c>
      <c r="D10" s="42"/>
      <c r="E10" s="42">
        <v>31</v>
      </c>
      <c r="F10" s="12">
        <v>12</v>
      </c>
      <c r="G10" s="12">
        <v>5</v>
      </c>
      <c r="H10" s="12">
        <v>2</v>
      </c>
      <c r="I10" s="12">
        <v>16</v>
      </c>
      <c r="J10" s="12">
        <v>5</v>
      </c>
      <c r="K10" s="12"/>
      <c r="L10" s="12"/>
      <c r="M10" s="12">
        <v>4</v>
      </c>
      <c r="N10" s="12">
        <v>2</v>
      </c>
      <c r="O10" s="12">
        <v>17</v>
      </c>
      <c r="P10" s="12">
        <v>48</v>
      </c>
      <c r="Q10" s="12"/>
      <c r="R10" s="11">
        <v>0.05</v>
      </c>
      <c r="S10" s="53"/>
      <c r="T10" s="52"/>
    </row>
    <row r="11" spans="1:20" x14ac:dyDescent="0.25">
      <c r="A11" s="41" t="s">
        <v>10</v>
      </c>
      <c r="B11" s="41"/>
      <c r="C11" s="42">
        <v>8</v>
      </c>
      <c r="D11" s="42"/>
      <c r="E11" s="42">
        <v>7</v>
      </c>
      <c r="F11" s="12"/>
      <c r="G11" s="12"/>
      <c r="H11" s="12"/>
      <c r="I11" s="12"/>
      <c r="J11" s="12">
        <v>1</v>
      </c>
      <c r="K11" s="12"/>
      <c r="L11" s="12"/>
      <c r="M11" s="12">
        <v>2</v>
      </c>
      <c r="N11" s="12"/>
      <c r="O11" s="12">
        <v>5</v>
      </c>
      <c r="P11" s="12">
        <v>1</v>
      </c>
      <c r="Q11" s="12"/>
      <c r="R11" s="57">
        <v>0</v>
      </c>
      <c r="S11" s="53"/>
      <c r="T11" s="52"/>
    </row>
    <row r="12" spans="1:20" x14ac:dyDescent="0.25">
      <c r="A12" s="41" t="s">
        <v>11</v>
      </c>
      <c r="B12" s="41"/>
      <c r="C12" s="42">
        <v>1</v>
      </c>
      <c r="D12" s="42"/>
      <c r="E12" s="42">
        <v>1</v>
      </c>
      <c r="F12" s="12"/>
      <c r="G12" s="12"/>
      <c r="H12" s="12"/>
      <c r="I12" s="12"/>
      <c r="J12" s="12"/>
      <c r="K12" s="12"/>
      <c r="L12" s="12"/>
      <c r="M12" s="12"/>
      <c r="N12" s="12"/>
      <c r="O12" s="12"/>
      <c r="P12" s="12">
        <v>1</v>
      </c>
      <c r="Q12" s="12"/>
      <c r="R12" s="57">
        <v>0</v>
      </c>
      <c r="S12" s="53"/>
      <c r="T12" s="52"/>
    </row>
    <row r="13" spans="1:20" x14ac:dyDescent="0.25">
      <c r="A13" s="41" t="s">
        <v>12</v>
      </c>
      <c r="B13" s="41"/>
      <c r="C13" s="42">
        <v>1</v>
      </c>
      <c r="D13" s="42"/>
      <c r="E13" s="42">
        <v>1</v>
      </c>
      <c r="F13" s="12"/>
      <c r="G13" s="12"/>
      <c r="H13" s="12"/>
      <c r="I13" s="12"/>
      <c r="J13" s="12"/>
      <c r="K13" s="12"/>
      <c r="L13" s="12"/>
      <c r="M13" s="12"/>
      <c r="N13" s="12">
        <v>1</v>
      </c>
      <c r="O13" s="12"/>
      <c r="P13" s="12"/>
      <c r="Q13" s="12"/>
      <c r="R13" s="57">
        <v>0</v>
      </c>
      <c r="S13" s="53"/>
      <c r="T13" s="52"/>
    </row>
    <row r="14" spans="1:20" x14ac:dyDescent="0.25">
      <c r="A14" s="41" t="s">
        <v>13</v>
      </c>
      <c r="B14" s="41"/>
      <c r="C14" s="42">
        <v>0</v>
      </c>
      <c r="D14" s="42"/>
      <c r="E14" s="42"/>
      <c r="F14" s="12"/>
      <c r="G14" s="12"/>
      <c r="H14" s="12"/>
      <c r="I14" s="12"/>
      <c r="J14" s="12"/>
      <c r="K14" s="12"/>
      <c r="L14" s="12"/>
      <c r="M14" s="12"/>
      <c r="N14" s="12"/>
      <c r="O14" s="12"/>
      <c r="P14" s="12"/>
      <c r="Q14" s="12"/>
      <c r="R14" s="223">
        <v>0.02</v>
      </c>
      <c r="S14" s="53"/>
      <c r="T14" s="52"/>
    </row>
    <row r="15" spans="1:20" x14ac:dyDescent="0.25">
      <c r="A15" s="41" t="s">
        <v>14</v>
      </c>
      <c r="B15" s="41"/>
      <c r="C15" s="42">
        <v>6</v>
      </c>
      <c r="D15" s="42"/>
      <c r="E15" s="42">
        <v>6</v>
      </c>
      <c r="F15" s="12"/>
      <c r="G15" s="12"/>
      <c r="H15" s="12"/>
      <c r="I15" s="12"/>
      <c r="J15" s="12"/>
      <c r="K15" s="12"/>
      <c r="L15" s="12"/>
      <c r="M15" s="12">
        <v>2</v>
      </c>
      <c r="N15" s="12">
        <v>2</v>
      </c>
      <c r="O15" s="12"/>
      <c r="P15" s="12">
        <v>2</v>
      </c>
      <c r="Q15" s="12"/>
      <c r="R15" s="111" t="s">
        <v>48</v>
      </c>
      <c r="S15" s="53"/>
      <c r="T15" s="52"/>
    </row>
    <row r="16" spans="1:20" x14ac:dyDescent="0.25">
      <c r="A16" s="41" t="s">
        <v>15</v>
      </c>
      <c r="B16" s="41"/>
      <c r="C16" s="58">
        <v>5</v>
      </c>
      <c r="D16" s="58"/>
      <c r="E16" s="58">
        <v>2</v>
      </c>
      <c r="F16" s="16"/>
      <c r="G16" s="16"/>
      <c r="H16" s="16"/>
      <c r="I16" s="16">
        <v>3</v>
      </c>
      <c r="J16" s="16"/>
      <c r="K16" s="16"/>
      <c r="L16" s="16"/>
      <c r="M16" s="16"/>
      <c r="N16" s="16"/>
      <c r="O16" s="16">
        <v>2</v>
      </c>
      <c r="P16" s="16">
        <v>3</v>
      </c>
      <c r="Q16" s="16"/>
      <c r="R16" s="59">
        <v>0</v>
      </c>
      <c r="S16" s="53"/>
      <c r="T16" s="52"/>
    </row>
    <row r="17" spans="1:20" x14ac:dyDescent="0.25">
      <c r="A17" s="41"/>
      <c r="B17" s="41"/>
      <c r="C17" s="17">
        <v>162</v>
      </c>
      <c r="D17" s="17"/>
      <c r="E17" s="17">
        <v>69</v>
      </c>
      <c r="F17" s="17">
        <v>38</v>
      </c>
      <c r="G17" s="17">
        <v>16</v>
      </c>
      <c r="H17" s="17">
        <v>2</v>
      </c>
      <c r="I17" s="17">
        <v>29</v>
      </c>
      <c r="J17" s="17">
        <v>8</v>
      </c>
      <c r="K17" s="17"/>
      <c r="L17" s="17">
        <v>1</v>
      </c>
      <c r="M17" s="17">
        <v>11</v>
      </c>
      <c r="N17" s="17">
        <v>9</v>
      </c>
      <c r="O17" s="17">
        <v>42</v>
      </c>
      <c r="P17" s="17">
        <v>91</v>
      </c>
      <c r="Q17" s="17">
        <v>8</v>
      </c>
      <c r="R17" s="42"/>
      <c r="S17" s="52"/>
      <c r="T17" s="52"/>
    </row>
    <row r="18" spans="1:20" x14ac:dyDescent="0.25">
      <c r="C18" s="14"/>
      <c r="D18" s="14"/>
      <c r="E18" s="14"/>
      <c r="F18" s="14"/>
      <c r="G18" s="14"/>
      <c r="H18" s="14"/>
      <c r="I18" s="14"/>
      <c r="J18" s="14"/>
      <c r="K18" s="14"/>
      <c r="L18" s="14"/>
      <c r="M18" s="14"/>
      <c r="N18" s="14"/>
      <c r="O18" s="14"/>
      <c r="P18" s="14"/>
      <c r="Q18" s="14"/>
      <c r="R18" s="14"/>
    </row>
    <row r="19" spans="1:20" ht="14.95" customHeight="1" x14ac:dyDescent="0.25">
      <c r="A19" s="268" t="s">
        <v>53</v>
      </c>
      <c r="B19" s="268"/>
      <c r="C19" s="268"/>
      <c r="D19" s="268"/>
      <c r="E19" s="268"/>
      <c r="F19" s="268"/>
      <c r="G19" s="268"/>
      <c r="H19" s="268"/>
      <c r="I19" s="268"/>
      <c r="J19" s="268"/>
      <c r="K19" s="268"/>
      <c r="L19" s="268"/>
      <c r="M19" s="268"/>
      <c r="N19" s="268"/>
      <c r="O19" s="268"/>
      <c r="P19" s="268"/>
      <c r="Q19" s="268"/>
      <c r="S19" s="9"/>
    </row>
    <row r="20" spans="1:20" x14ac:dyDescent="0.25">
      <c r="C20" s="5"/>
      <c r="D20" s="5"/>
      <c r="E20" s="5"/>
      <c r="S20" s="9"/>
    </row>
    <row r="21" spans="1:20" x14ac:dyDescent="0.25">
      <c r="C21" s="15"/>
      <c r="D21" s="15"/>
      <c r="E21" s="15"/>
      <c r="H21" s="13"/>
      <c r="S21" s="9"/>
    </row>
  </sheetData>
  <pageMargins left="0.4" right="0.4" top="0.75" bottom="0.75" header="0.3" footer="0.3"/>
  <pageSetup paperSize="5" scale="95" orientation="landscape" r:id="rId1"/>
  <rowBreaks count="1" manualBreakCount="1">
    <brk id="20"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140"/>
  <sheetViews>
    <sheetView topLeftCell="A68" zoomScaleNormal="100" workbookViewId="0">
      <selection activeCell="A68" sqref="A1:XFD1048576"/>
    </sheetView>
  </sheetViews>
  <sheetFormatPr defaultRowHeight="14.3" x14ac:dyDescent="0.25"/>
  <cols>
    <col min="1" max="1" width="47.125" customWidth="1"/>
    <col min="2" max="2" width="2" customWidth="1"/>
    <col min="3" max="3" width="11.75" customWidth="1"/>
    <col min="4" max="4" width="14.375" customWidth="1"/>
    <col min="5" max="6" width="13.25" bestFit="1" customWidth="1"/>
    <col min="7" max="7" width="12" customWidth="1"/>
    <col min="8" max="8" width="11.25" customWidth="1"/>
    <col min="9" max="9" width="2.125" customWidth="1"/>
    <col min="10" max="10" width="11.625" customWidth="1"/>
    <col min="11" max="12" width="14.25" bestFit="1" customWidth="1"/>
    <col min="13" max="13" width="9.875" customWidth="1"/>
  </cols>
  <sheetData>
    <row r="2" spans="1:13" ht="19.05" x14ac:dyDescent="0.35">
      <c r="A2" s="100" t="s">
        <v>4369</v>
      </c>
    </row>
    <row r="3" spans="1:13" ht="32.299999999999997" hidden="1" customHeight="1" x14ac:dyDescent="0.25">
      <c r="A3" s="290" t="s">
        <v>59</v>
      </c>
      <c r="B3" s="287"/>
      <c r="C3" s="287"/>
      <c r="D3" s="285" t="s">
        <v>60</v>
      </c>
      <c r="E3" s="285" t="s">
        <v>61</v>
      </c>
      <c r="F3" s="285" t="s">
        <v>62</v>
      </c>
      <c r="G3" s="285" t="s">
        <v>63</v>
      </c>
      <c r="H3" s="285" t="s">
        <v>64</v>
      </c>
      <c r="I3" s="287"/>
      <c r="J3" s="288" t="s">
        <v>65</v>
      </c>
      <c r="K3" s="289"/>
      <c r="L3" s="289"/>
      <c r="M3" s="289"/>
    </row>
    <row r="4" spans="1:13" ht="14.95" hidden="1" customHeight="1" x14ac:dyDescent="0.25">
      <c r="A4" s="291"/>
      <c r="B4" s="287"/>
      <c r="C4" s="287"/>
      <c r="D4" s="286"/>
      <c r="E4" s="286"/>
      <c r="F4" s="286"/>
      <c r="G4" s="286"/>
      <c r="H4" s="286"/>
      <c r="I4" s="287"/>
      <c r="J4" s="19" t="s">
        <v>66</v>
      </c>
      <c r="K4" s="19" t="s">
        <v>67</v>
      </c>
      <c r="L4" s="19" t="s">
        <v>68</v>
      </c>
      <c r="M4" s="20" t="s">
        <v>69</v>
      </c>
    </row>
    <row r="5" spans="1:13" ht="15.8" hidden="1" customHeight="1" x14ac:dyDescent="0.25">
      <c r="A5" s="44" t="s">
        <v>70</v>
      </c>
      <c r="B5" s="37"/>
      <c r="C5" s="37"/>
      <c r="D5" s="38">
        <v>3380228.38</v>
      </c>
      <c r="E5" s="38">
        <v>8845417.8699999992</v>
      </c>
      <c r="F5" s="38">
        <v>9836699.5700000003</v>
      </c>
      <c r="G5" s="38">
        <v>3912722.83</v>
      </c>
      <c r="H5" s="38">
        <v>25975068.649999999</v>
      </c>
      <c r="I5" s="37"/>
      <c r="J5" s="39">
        <v>25975068.649999999</v>
      </c>
      <c r="K5" s="39">
        <v>47859873</v>
      </c>
      <c r="L5" s="22">
        <v>21884804.350000001</v>
      </c>
      <c r="M5" s="23">
        <v>0.54273166688093799</v>
      </c>
    </row>
    <row r="6" spans="1:13" s="40" customFormat="1" ht="14.3" hidden="1" customHeight="1" x14ac:dyDescent="0.2">
      <c r="A6" s="24" t="s">
        <v>71</v>
      </c>
      <c r="B6" s="21"/>
      <c r="C6" s="21"/>
      <c r="D6" s="25">
        <v>54977.85</v>
      </c>
      <c r="E6" s="25">
        <v>-32151.59</v>
      </c>
      <c r="F6" s="25">
        <v>-109579.53</v>
      </c>
      <c r="G6" s="26"/>
      <c r="H6" s="27">
        <v>-86753.27</v>
      </c>
      <c r="I6" s="21"/>
      <c r="J6" s="28">
        <v>-86753.27</v>
      </c>
      <c r="K6" s="28">
        <v>0</v>
      </c>
      <c r="L6" s="28">
        <v>86753.27</v>
      </c>
      <c r="M6" s="29" t="s">
        <v>72</v>
      </c>
    </row>
    <row r="7" spans="1:13" s="40" customFormat="1" ht="27" hidden="1" customHeight="1" x14ac:dyDescent="0.2">
      <c r="A7" s="24" t="s">
        <v>73</v>
      </c>
      <c r="B7" s="21"/>
      <c r="C7" s="21"/>
      <c r="D7" s="25">
        <v>798857.16</v>
      </c>
      <c r="E7" s="25">
        <v>30264.799999999999</v>
      </c>
      <c r="F7" s="26"/>
      <c r="G7" s="26"/>
      <c r="H7" s="27">
        <v>829121.96</v>
      </c>
      <c r="I7" s="21"/>
      <c r="J7" s="28">
        <v>829121.96</v>
      </c>
      <c r="K7" s="28">
        <v>2705938</v>
      </c>
      <c r="L7" s="28">
        <v>1876816.04</v>
      </c>
      <c r="M7" s="30">
        <v>0.30640833603726297</v>
      </c>
    </row>
    <row r="8" spans="1:13" s="40" customFormat="1" ht="20.25" hidden="1" customHeight="1" x14ac:dyDescent="0.2">
      <c r="A8" s="24" t="s">
        <v>74</v>
      </c>
      <c r="B8" s="21"/>
      <c r="C8" s="21"/>
      <c r="D8" s="25">
        <v>481090.84</v>
      </c>
      <c r="E8" s="25">
        <v>110487.4</v>
      </c>
      <c r="F8" s="26"/>
      <c r="G8" s="26"/>
      <c r="H8" s="27">
        <v>591578.24</v>
      </c>
      <c r="I8" s="21"/>
      <c r="J8" s="28">
        <v>591578.24</v>
      </c>
      <c r="K8" s="28">
        <v>1343183</v>
      </c>
      <c r="L8" s="28">
        <v>751604.76</v>
      </c>
      <c r="M8" s="30">
        <v>0.440430112650324</v>
      </c>
    </row>
    <row r="9" spans="1:13" s="40" customFormat="1" ht="20.25" hidden="1" customHeight="1" x14ac:dyDescent="0.2">
      <c r="A9" s="24" t="s">
        <v>75</v>
      </c>
      <c r="B9" s="21"/>
      <c r="C9" s="21"/>
      <c r="D9" s="25">
        <v>380739.01</v>
      </c>
      <c r="E9" s="25">
        <v>65478.080000000002</v>
      </c>
      <c r="F9" s="25">
        <v>420.6</v>
      </c>
      <c r="G9" s="26"/>
      <c r="H9" s="27">
        <v>446637.69</v>
      </c>
      <c r="I9" s="21"/>
      <c r="J9" s="28">
        <v>446637.69</v>
      </c>
      <c r="K9" s="28">
        <v>1353250</v>
      </c>
      <c r="L9" s="28">
        <v>906612.31</v>
      </c>
      <c r="M9" s="30">
        <v>0.33004817291705202</v>
      </c>
    </row>
    <row r="10" spans="1:13" s="40" customFormat="1" ht="18" hidden="1" customHeight="1" x14ac:dyDescent="0.2">
      <c r="A10" s="24" t="s">
        <v>76</v>
      </c>
      <c r="B10" s="21"/>
      <c r="C10" s="21"/>
      <c r="D10" s="25">
        <v>1664563.52</v>
      </c>
      <c r="E10" s="25">
        <v>111771.83</v>
      </c>
      <c r="F10" s="26"/>
      <c r="G10" s="26"/>
      <c r="H10" s="27">
        <v>1776335.35</v>
      </c>
      <c r="I10" s="21"/>
      <c r="J10" s="28">
        <v>1776335.35</v>
      </c>
      <c r="K10" s="28">
        <v>5567886</v>
      </c>
      <c r="L10" s="28">
        <v>3791550.65</v>
      </c>
      <c r="M10" s="30">
        <v>0.319032277241309</v>
      </c>
    </row>
    <row r="11" spans="1:13" s="40" customFormat="1" ht="17.350000000000001" hidden="1" customHeight="1" x14ac:dyDescent="0.2">
      <c r="A11" s="24" t="s">
        <v>77</v>
      </c>
      <c r="B11" s="21"/>
      <c r="C11" s="21"/>
      <c r="D11" s="26"/>
      <c r="E11" s="25">
        <v>1487096.91</v>
      </c>
      <c r="F11" s="25">
        <v>149023.79</v>
      </c>
      <c r="G11" s="26"/>
      <c r="H11" s="27">
        <v>1636120.7</v>
      </c>
      <c r="I11" s="21"/>
      <c r="J11" s="28">
        <v>1636120.7</v>
      </c>
      <c r="K11" s="28">
        <v>1415000</v>
      </c>
      <c r="L11" s="28">
        <v>-221120.7</v>
      </c>
      <c r="M11" s="30">
        <v>1.1562690459364</v>
      </c>
    </row>
    <row r="12" spans="1:13" s="40" customFormat="1" ht="21.75" hidden="1" customHeight="1" x14ac:dyDescent="0.2">
      <c r="A12" s="24" t="s">
        <v>78</v>
      </c>
      <c r="B12" s="21"/>
      <c r="C12" s="21"/>
      <c r="D12" s="26"/>
      <c r="E12" s="25">
        <v>2234808.06</v>
      </c>
      <c r="F12" s="25">
        <v>233863.91</v>
      </c>
      <c r="G12" s="26"/>
      <c r="H12" s="27">
        <v>2468671.9700000002</v>
      </c>
      <c r="I12" s="21"/>
      <c r="J12" s="28">
        <v>2468671.9700000002</v>
      </c>
      <c r="K12" s="28">
        <v>1400000</v>
      </c>
      <c r="L12" s="28">
        <v>-1068671.97</v>
      </c>
      <c r="M12" s="30">
        <v>1.76333712142857</v>
      </c>
    </row>
    <row r="13" spans="1:13" s="40" customFormat="1" ht="18.7" hidden="1" customHeight="1" x14ac:dyDescent="0.2">
      <c r="A13" s="24" t="s">
        <v>79</v>
      </c>
      <c r="B13" s="21"/>
      <c r="C13" s="21"/>
      <c r="D13" s="26"/>
      <c r="E13" s="25">
        <v>3359908.08</v>
      </c>
      <c r="F13" s="25">
        <v>126402.58</v>
      </c>
      <c r="G13" s="26"/>
      <c r="H13" s="27">
        <v>3486310.66</v>
      </c>
      <c r="I13" s="21"/>
      <c r="J13" s="28">
        <v>3486310.66</v>
      </c>
      <c r="K13" s="28">
        <v>5660000</v>
      </c>
      <c r="L13" s="28">
        <v>2173689.34</v>
      </c>
      <c r="M13" s="30">
        <v>0.61595594699646705</v>
      </c>
    </row>
    <row r="14" spans="1:13" s="40" customFormat="1" ht="30.75" hidden="1" customHeight="1" x14ac:dyDescent="0.2">
      <c r="A14" s="24" t="s">
        <v>80</v>
      </c>
      <c r="B14" s="21"/>
      <c r="C14" s="21"/>
      <c r="D14" s="26"/>
      <c r="E14" s="25">
        <v>1477682.3</v>
      </c>
      <c r="F14" s="25">
        <v>230572.34</v>
      </c>
      <c r="G14" s="25">
        <v>-231462.58</v>
      </c>
      <c r="H14" s="27">
        <v>1476792.06</v>
      </c>
      <c r="I14" s="21"/>
      <c r="J14" s="28">
        <v>1476792.06</v>
      </c>
      <c r="K14" s="28">
        <v>2640242</v>
      </c>
      <c r="L14" s="28">
        <v>1163449.94</v>
      </c>
      <c r="M14" s="30">
        <v>0.55933965901610505</v>
      </c>
    </row>
    <row r="15" spans="1:13" s="40" customFormat="1" ht="21.1" hidden="1" customHeight="1" x14ac:dyDescent="0.2">
      <c r="A15" s="24" t="s">
        <v>81</v>
      </c>
      <c r="B15" s="21"/>
      <c r="C15" s="21"/>
      <c r="D15" s="26"/>
      <c r="E15" s="26"/>
      <c r="F15" s="25">
        <v>1580177.78</v>
      </c>
      <c r="G15" s="25">
        <v>242519.82</v>
      </c>
      <c r="H15" s="27">
        <v>1822697.6</v>
      </c>
      <c r="I15" s="21"/>
      <c r="J15" s="28">
        <v>1822697.6</v>
      </c>
      <c r="K15" s="28">
        <v>2119826</v>
      </c>
      <c r="L15" s="28">
        <v>297128.40000000002</v>
      </c>
      <c r="M15" s="30">
        <v>0.85983359011541505</v>
      </c>
    </row>
    <row r="16" spans="1:13" s="40" customFormat="1" ht="22.6" hidden="1" customHeight="1" x14ac:dyDescent="0.2">
      <c r="A16" s="24" t="s">
        <v>82</v>
      </c>
      <c r="B16" s="21"/>
      <c r="C16" s="21"/>
      <c r="D16" s="26"/>
      <c r="E16" s="26"/>
      <c r="F16" s="25">
        <v>2844074.6</v>
      </c>
      <c r="G16" s="25">
        <v>136654.54999999999</v>
      </c>
      <c r="H16" s="27">
        <v>2980729.15</v>
      </c>
      <c r="I16" s="21"/>
      <c r="J16" s="28">
        <v>2980729.15</v>
      </c>
      <c r="K16" s="28">
        <v>3555167</v>
      </c>
      <c r="L16" s="28">
        <v>574437.85</v>
      </c>
      <c r="M16" s="30">
        <v>0.83842169720859805</v>
      </c>
    </row>
    <row r="17" spans="1:15" s="40" customFormat="1" ht="19.55" hidden="1" customHeight="1" x14ac:dyDescent="0.2">
      <c r="A17" s="24" t="s">
        <v>83</v>
      </c>
      <c r="B17" s="21"/>
      <c r="C17" s="21"/>
      <c r="D17" s="26"/>
      <c r="E17" s="25">
        <v>72</v>
      </c>
      <c r="F17" s="25">
        <v>2389203.9300000002</v>
      </c>
      <c r="G17" s="25">
        <v>145591.60999999999</v>
      </c>
      <c r="H17" s="27">
        <v>2534867.54</v>
      </c>
      <c r="I17" s="21"/>
      <c r="J17" s="28">
        <v>2534867.54</v>
      </c>
      <c r="K17" s="28">
        <v>5095905</v>
      </c>
      <c r="L17" s="28">
        <v>2561037.46</v>
      </c>
      <c r="M17" s="30">
        <v>0.49743225982431</v>
      </c>
    </row>
    <row r="18" spans="1:15" s="40" customFormat="1" ht="30.75" hidden="1" customHeight="1" x14ac:dyDescent="0.2">
      <c r="A18" s="24" t="s">
        <v>84</v>
      </c>
      <c r="B18" s="21"/>
      <c r="C18" s="21"/>
      <c r="D18" s="26"/>
      <c r="E18" s="26"/>
      <c r="F18" s="25">
        <v>2387020.5299999998</v>
      </c>
      <c r="G18" s="25">
        <v>233448.09</v>
      </c>
      <c r="H18" s="27">
        <v>2620468.62</v>
      </c>
      <c r="I18" s="21"/>
      <c r="J18" s="28">
        <v>2620468.62</v>
      </c>
      <c r="K18" s="28">
        <v>2112478</v>
      </c>
      <c r="L18" s="28">
        <v>-507990.62</v>
      </c>
      <c r="M18" s="30">
        <v>1.2404714368623</v>
      </c>
    </row>
    <row r="19" spans="1:15" s="40" customFormat="1" ht="15.8" hidden="1" customHeight="1" x14ac:dyDescent="0.2">
      <c r="A19" s="24" t="s">
        <v>85</v>
      </c>
      <c r="B19" s="21"/>
      <c r="C19" s="21"/>
      <c r="D19" s="26"/>
      <c r="E19" s="26"/>
      <c r="F19" s="26"/>
      <c r="G19" s="25">
        <v>608349.71</v>
      </c>
      <c r="H19" s="27">
        <v>608349.71</v>
      </c>
      <c r="I19" s="21"/>
      <c r="J19" s="28">
        <v>608349.71</v>
      </c>
      <c r="K19" s="28">
        <v>2119826</v>
      </c>
      <c r="L19" s="28">
        <v>1511476.29</v>
      </c>
      <c r="M19" s="30">
        <v>0.28698096447538601</v>
      </c>
    </row>
    <row r="20" spans="1:15" s="40" customFormat="1" ht="14.3" hidden="1" customHeight="1" x14ac:dyDescent="0.2">
      <c r="A20" s="24" t="s">
        <v>86</v>
      </c>
      <c r="B20" s="21"/>
      <c r="C20" s="21"/>
      <c r="D20" s="26"/>
      <c r="E20" s="26"/>
      <c r="F20" s="26"/>
      <c r="G20" s="25">
        <v>1017854.86</v>
      </c>
      <c r="H20" s="27">
        <v>1017854.86</v>
      </c>
      <c r="I20" s="21"/>
      <c r="J20" s="28">
        <v>1017854.86</v>
      </c>
      <c r="K20" s="28">
        <v>3555167</v>
      </c>
      <c r="L20" s="28">
        <v>2537312.14</v>
      </c>
      <c r="M20" s="30">
        <v>0.28630296692110402</v>
      </c>
    </row>
    <row r="21" spans="1:15" s="40" customFormat="1" ht="14.3" hidden="1" customHeight="1" x14ac:dyDescent="0.2">
      <c r="A21" s="24" t="s">
        <v>87</v>
      </c>
      <c r="B21" s="21"/>
      <c r="C21" s="21"/>
      <c r="D21" s="26"/>
      <c r="E21" s="26"/>
      <c r="F21" s="26"/>
      <c r="G21" s="25">
        <v>825835.22</v>
      </c>
      <c r="H21" s="27">
        <v>825835.22</v>
      </c>
      <c r="I21" s="21"/>
      <c r="J21" s="28">
        <v>825835.22</v>
      </c>
      <c r="K21" s="28">
        <v>5095905</v>
      </c>
      <c r="L21" s="28">
        <v>4270069.78</v>
      </c>
      <c r="M21" s="30">
        <v>0.16205859803116399</v>
      </c>
    </row>
    <row r="22" spans="1:15" s="40" customFormat="1" ht="24.8" hidden="1" customHeight="1" x14ac:dyDescent="0.2">
      <c r="A22" s="31" t="s">
        <v>88</v>
      </c>
      <c r="B22" s="21"/>
      <c r="C22" s="21"/>
      <c r="D22" s="32"/>
      <c r="E22" s="32"/>
      <c r="F22" s="33">
        <v>5519.04</v>
      </c>
      <c r="G22" s="33">
        <v>933931.55</v>
      </c>
      <c r="H22" s="34">
        <v>939450.59</v>
      </c>
      <c r="I22" s="21"/>
      <c r="J22" s="35">
        <v>939450.59</v>
      </c>
      <c r="K22" s="35">
        <v>2120100</v>
      </c>
      <c r="L22" s="35">
        <v>1180649.4099999999</v>
      </c>
      <c r="M22" s="36">
        <v>0.44311616904862999</v>
      </c>
    </row>
    <row r="23" spans="1:15" ht="17.350000000000001" customHeight="1" x14ac:dyDescent="0.25">
      <c r="A23" s="112"/>
      <c r="B23" s="113"/>
      <c r="C23" s="113"/>
      <c r="D23" s="47"/>
      <c r="E23" s="47"/>
      <c r="F23" s="48"/>
      <c r="G23" s="48"/>
      <c r="H23" s="49"/>
      <c r="I23" s="21"/>
      <c r="J23" s="50"/>
      <c r="K23" s="50"/>
      <c r="L23" s="50"/>
      <c r="M23" s="51"/>
    </row>
    <row r="24" spans="1:15" ht="16.3" x14ac:dyDescent="0.25">
      <c r="A24" s="105" t="s">
        <v>143</v>
      </c>
      <c r="B24" s="114"/>
      <c r="C24" s="114"/>
    </row>
    <row r="25" spans="1:15" ht="16.3" x14ac:dyDescent="0.25">
      <c r="A25" s="105"/>
      <c r="B25" s="114"/>
      <c r="C25" s="114"/>
    </row>
    <row r="26" spans="1:15" ht="14.95" customHeight="1" x14ac:dyDescent="0.25">
      <c r="A26" s="120"/>
      <c r="B26" s="46"/>
      <c r="C26" s="46"/>
      <c r="D26" s="283" t="s">
        <v>60</v>
      </c>
      <c r="E26" s="274" t="s">
        <v>61</v>
      </c>
      <c r="F26" s="274" t="s">
        <v>62</v>
      </c>
      <c r="G26" s="274" t="s">
        <v>63</v>
      </c>
      <c r="H26" s="274" t="s">
        <v>64</v>
      </c>
      <c r="I26" s="276"/>
      <c r="J26" s="278" t="s">
        <v>65</v>
      </c>
      <c r="K26" s="279"/>
      <c r="L26" s="279"/>
      <c r="M26" s="280"/>
    </row>
    <row r="27" spans="1:15" x14ac:dyDescent="0.25">
      <c r="A27" s="121" t="s">
        <v>144</v>
      </c>
      <c r="B27" s="46"/>
      <c r="C27" s="46">
        <v>2010</v>
      </c>
      <c r="D27" s="284"/>
      <c r="E27" s="275"/>
      <c r="F27" s="275"/>
      <c r="G27" s="275"/>
      <c r="H27" s="275"/>
      <c r="I27" s="277"/>
      <c r="J27" s="115" t="s">
        <v>66</v>
      </c>
      <c r="K27" s="115" t="s">
        <v>67</v>
      </c>
      <c r="L27" s="115" t="s">
        <v>68</v>
      </c>
      <c r="M27" s="116" t="s">
        <v>69</v>
      </c>
    </row>
    <row r="28" spans="1:15" x14ac:dyDescent="0.25">
      <c r="A28" s="241" t="s">
        <v>89</v>
      </c>
      <c r="B28" s="55"/>
      <c r="C28" s="55"/>
      <c r="D28" s="226">
        <v>536068.69000000006</v>
      </c>
      <c r="E28" s="226">
        <v>1565432.7199999997</v>
      </c>
      <c r="F28" s="226">
        <v>1619622.04</v>
      </c>
      <c r="G28" s="226">
        <v>850869.53</v>
      </c>
      <c r="H28" s="227">
        <v>4571992.9800000004</v>
      </c>
      <c r="I28" s="56"/>
      <c r="J28" s="226">
        <v>4571992.9800000004</v>
      </c>
      <c r="K28" s="226">
        <v>6997835</v>
      </c>
      <c r="L28" s="226">
        <v>2425842.02</v>
      </c>
      <c r="M28" s="233">
        <v>0.65334392422799348</v>
      </c>
    </row>
    <row r="29" spans="1:15" x14ac:dyDescent="0.25">
      <c r="A29" s="241" t="s">
        <v>90</v>
      </c>
      <c r="B29" s="55"/>
      <c r="C29" s="55"/>
      <c r="D29" s="226">
        <v>380739.01</v>
      </c>
      <c r="E29" s="226">
        <v>2300286.14</v>
      </c>
      <c r="F29" s="226">
        <v>3078359.1100000003</v>
      </c>
      <c r="G29" s="226">
        <v>1154509.4099999999</v>
      </c>
      <c r="H29" s="227">
        <v>6913893.6700000009</v>
      </c>
      <c r="I29" s="56">
        <v>0</v>
      </c>
      <c r="J29" s="226">
        <v>6913893.6700000009</v>
      </c>
      <c r="K29" s="226">
        <v>9863584</v>
      </c>
      <c r="L29" s="226">
        <v>2949690.33</v>
      </c>
      <c r="M29" s="233">
        <v>0.7009514665257579</v>
      </c>
    </row>
    <row r="30" spans="1:15" x14ac:dyDescent="0.25">
      <c r="A30" s="241" t="s">
        <v>91</v>
      </c>
      <c r="B30" s="55"/>
      <c r="C30" s="55"/>
      <c r="D30" s="226">
        <v>1664563.52</v>
      </c>
      <c r="E30" s="226">
        <v>3471751.91</v>
      </c>
      <c r="F30" s="226">
        <v>2515606.5100000002</v>
      </c>
      <c r="G30" s="226">
        <v>971426.83</v>
      </c>
      <c r="H30" s="227">
        <v>8623348.7699999996</v>
      </c>
      <c r="I30" s="56"/>
      <c r="J30" s="226">
        <v>8623348.7699999996</v>
      </c>
      <c r="K30" s="226">
        <v>21419696</v>
      </c>
      <c r="L30" s="226">
        <v>12796347.23</v>
      </c>
      <c r="M30" s="233">
        <v>0.40258968988168642</v>
      </c>
    </row>
    <row r="31" spans="1:15" x14ac:dyDescent="0.25">
      <c r="A31" s="241" t="s">
        <v>92</v>
      </c>
      <c r="B31" s="55"/>
      <c r="C31" s="55"/>
      <c r="D31" s="226">
        <v>798857.16</v>
      </c>
      <c r="E31" s="226">
        <v>1507947.1</v>
      </c>
      <c r="F31" s="226">
        <v>2623111.9099999997</v>
      </c>
      <c r="G31" s="226">
        <v>935917.06</v>
      </c>
      <c r="H31" s="227">
        <v>5865833.2300000004</v>
      </c>
      <c r="I31" s="65"/>
      <c r="J31" s="226">
        <v>5865833.2300000004</v>
      </c>
      <c r="K31" s="226">
        <v>9578758</v>
      </c>
      <c r="L31" s="226">
        <v>3712924.7699999996</v>
      </c>
      <c r="M31" s="233">
        <v>0.61237931159759962</v>
      </c>
    </row>
    <row r="32" spans="1:15" ht="15.8" customHeight="1" x14ac:dyDescent="0.25">
      <c r="A32" s="123"/>
      <c r="B32" s="55"/>
      <c r="C32" s="55"/>
      <c r="D32" s="212">
        <v>3380228.3800000004</v>
      </c>
      <c r="E32" s="212">
        <v>8845417.8699999992</v>
      </c>
      <c r="F32" s="212">
        <v>9836699.5700000003</v>
      </c>
      <c r="G32" s="212">
        <v>3912722.83</v>
      </c>
      <c r="H32" s="212">
        <v>25975068.650000002</v>
      </c>
      <c r="I32" s="66"/>
      <c r="J32" s="212">
        <v>25975068.650000002</v>
      </c>
      <c r="K32" s="212">
        <v>47859873</v>
      </c>
      <c r="L32" s="212">
        <v>21884804.349999998</v>
      </c>
      <c r="M32" s="213">
        <v>0.5427316668809381</v>
      </c>
      <c r="O32" t="s">
        <v>4589</v>
      </c>
    </row>
    <row r="33" spans="1:13" ht="15.8" customHeight="1" x14ac:dyDescent="0.25">
      <c r="A33" s="55" t="s">
        <v>4590</v>
      </c>
      <c r="B33" s="55"/>
      <c r="C33" s="56">
        <v>435303</v>
      </c>
      <c r="D33" s="118">
        <v>1105285</v>
      </c>
      <c r="E33" s="118">
        <v>13146</v>
      </c>
      <c r="F33" s="118">
        <v>8340</v>
      </c>
      <c r="G33" s="118">
        <v>4865</v>
      </c>
      <c r="I33" s="66"/>
      <c r="J33" s="118"/>
      <c r="K33" s="118"/>
      <c r="L33" s="118"/>
      <c r="M33" s="119"/>
    </row>
    <row r="34" spans="1:13" ht="15.8" customHeight="1" x14ac:dyDescent="0.25">
      <c r="A34" s="211" t="s">
        <v>4370</v>
      </c>
      <c r="B34" s="55"/>
      <c r="C34" s="55"/>
      <c r="D34" s="118"/>
      <c r="E34" s="118"/>
      <c r="F34" s="118"/>
      <c r="G34" s="118"/>
      <c r="H34" s="118"/>
      <c r="I34" s="66"/>
      <c r="J34" s="118"/>
      <c r="K34" s="118"/>
      <c r="L34" s="118"/>
      <c r="M34" s="119"/>
    </row>
    <row r="35" spans="1:13" ht="15.8" customHeight="1" x14ac:dyDescent="0.25">
      <c r="A35" s="262" t="s">
        <v>4591</v>
      </c>
      <c r="B35" s="55"/>
      <c r="C35" s="261">
        <v>1.7431428571428571</v>
      </c>
      <c r="D35" s="263">
        <v>4.7505714285714289</v>
      </c>
      <c r="E35" s="264" t="s">
        <v>4592</v>
      </c>
      <c r="F35" s="264" t="s">
        <v>4592</v>
      </c>
      <c r="G35" s="264" t="s">
        <v>4592</v>
      </c>
      <c r="H35" s="118"/>
      <c r="I35" s="66"/>
      <c r="J35" s="118"/>
      <c r="K35" s="118"/>
      <c r="L35" s="118"/>
      <c r="M35" s="119"/>
    </row>
    <row r="36" spans="1:13" ht="14.95" customHeight="1" x14ac:dyDescent="0.3">
      <c r="A36" s="45" t="s">
        <v>105</v>
      </c>
    </row>
    <row r="37" spans="1:13" ht="14.95" customHeight="1" x14ac:dyDescent="0.3">
      <c r="A37" s="45"/>
    </row>
    <row r="38" spans="1:13" ht="14.95" customHeight="1" x14ac:dyDescent="0.25">
      <c r="A38" s="281" t="s">
        <v>94</v>
      </c>
      <c r="B38" s="276"/>
      <c r="C38" s="276"/>
      <c r="D38" s="274" t="s">
        <v>60</v>
      </c>
      <c r="E38" s="274" t="s">
        <v>61</v>
      </c>
      <c r="F38" s="274" t="s">
        <v>62</v>
      </c>
      <c r="G38" s="274" t="s">
        <v>63</v>
      </c>
      <c r="H38" s="274" t="s">
        <v>64</v>
      </c>
      <c r="I38" s="276"/>
      <c r="J38" s="278" t="s">
        <v>65</v>
      </c>
      <c r="K38" s="279"/>
      <c r="L38" s="279"/>
      <c r="M38" s="280"/>
    </row>
    <row r="39" spans="1:13" x14ac:dyDescent="0.25">
      <c r="A39" s="282"/>
      <c r="B39" s="277"/>
      <c r="C39" s="277"/>
      <c r="D39" s="275"/>
      <c r="E39" s="275"/>
      <c r="F39" s="275"/>
      <c r="G39" s="275"/>
      <c r="H39" s="275"/>
      <c r="I39" s="277"/>
      <c r="J39" s="115" t="s">
        <v>66</v>
      </c>
      <c r="K39" s="115" t="s">
        <v>67</v>
      </c>
      <c r="L39" s="115" t="s">
        <v>68</v>
      </c>
      <c r="M39" s="116" t="s">
        <v>69</v>
      </c>
    </row>
    <row r="40" spans="1:13" x14ac:dyDescent="0.25">
      <c r="A40" s="241" t="s">
        <v>95</v>
      </c>
      <c r="B40" s="67"/>
      <c r="C40" s="67"/>
      <c r="D40" s="226">
        <v>1952373.62</v>
      </c>
      <c r="E40" s="226">
        <v>5301501.0999999996</v>
      </c>
      <c r="F40" s="226">
        <v>6717907.0499999998</v>
      </c>
      <c r="G40" s="226">
        <v>2955463</v>
      </c>
      <c r="H40" s="227">
        <v>16927244.77</v>
      </c>
      <c r="I40" s="68"/>
      <c r="J40" s="226">
        <v>16927244.77</v>
      </c>
      <c r="K40" s="226">
        <v>30303126</v>
      </c>
      <c r="L40" s="226">
        <v>13375881.23</v>
      </c>
      <c r="M40" s="233">
        <v>0.55859731335968399</v>
      </c>
    </row>
    <row r="41" spans="1:13" x14ac:dyDescent="0.25">
      <c r="A41" s="242" t="s">
        <v>106</v>
      </c>
      <c r="B41" s="67"/>
      <c r="C41" s="67"/>
      <c r="D41" s="228">
        <v>6983.95</v>
      </c>
      <c r="E41" s="228">
        <v>111447.47</v>
      </c>
      <c r="F41" s="228">
        <v>133449.07</v>
      </c>
      <c r="G41" s="228">
        <v>59723.67</v>
      </c>
      <c r="H41" s="229">
        <v>311604.15999999997</v>
      </c>
      <c r="I41" s="68"/>
      <c r="J41" s="228">
        <v>311604.15999999997</v>
      </c>
      <c r="K41" s="228">
        <v>0</v>
      </c>
      <c r="L41" s="228">
        <v>-311604.15999999997</v>
      </c>
      <c r="M41" s="234" t="s">
        <v>72</v>
      </c>
    </row>
    <row r="42" spans="1:13" x14ac:dyDescent="0.25">
      <c r="A42" s="242" t="s">
        <v>96</v>
      </c>
      <c r="B42" s="67"/>
      <c r="C42" s="67"/>
      <c r="D42" s="228">
        <v>12089.9</v>
      </c>
      <c r="E42" s="228">
        <v>2341.08</v>
      </c>
      <c r="F42" s="228">
        <v>3360</v>
      </c>
      <c r="G42" s="228">
        <v>1515</v>
      </c>
      <c r="H42" s="229">
        <v>19305.98</v>
      </c>
      <c r="I42" s="68"/>
      <c r="J42" s="228">
        <v>19305.98</v>
      </c>
      <c r="K42" s="228">
        <v>0</v>
      </c>
      <c r="L42" s="228">
        <v>-19305.98</v>
      </c>
      <c r="M42" s="234" t="s">
        <v>72</v>
      </c>
    </row>
    <row r="43" spans="1:13" x14ac:dyDescent="0.25">
      <c r="A43" s="242" t="s">
        <v>97</v>
      </c>
      <c r="B43" s="67"/>
      <c r="C43" s="67"/>
      <c r="D43" s="228">
        <v>3828.61</v>
      </c>
      <c r="E43" s="228">
        <v>4399.92</v>
      </c>
      <c r="F43" s="228">
        <v>11856.03</v>
      </c>
      <c r="G43" s="228">
        <v>2907.61</v>
      </c>
      <c r="H43" s="229">
        <v>22992.17</v>
      </c>
      <c r="I43" s="68"/>
      <c r="J43" s="228">
        <v>22992.17</v>
      </c>
      <c r="K43" s="228">
        <v>0</v>
      </c>
      <c r="L43" s="228">
        <v>-22992.17</v>
      </c>
      <c r="M43" s="234" t="s">
        <v>72</v>
      </c>
    </row>
    <row r="44" spans="1:13" x14ac:dyDescent="0.25">
      <c r="A44" s="242" t="s">
        <v>107</v>
      </c>
      <c r="B44" s="67"/>
      <c r="C44" s="67"/>
      <c r="D44" s="228"/>
      <c r="E44" s="228">
        <v>188.42</v>
      </c>
      <c r="F44" s="228">
        <v>116.25</v>
      </c>
      <c r="G44" s="228"/>
      <c r="H44" s="229">
        <v>304.67</v>
      </c>
      <c r="I44" s="68"/>
      <c r="J44" s="228">
        <v>304.67</v>
      </c>
      <c r="K44" s="228">
        <v>0</v>
      </c>
      <c r="L44" s="228">
        <v>-304.67</v>
      </c>
      <c r="M44" s="234" t="s">
        <v>72</v>
      </c>
    </row>
    <row r="45" spans="1:13" x14ac:dyDescent="0.25">
      <c r="A45" s="242" t="s">
        <v>108</v>
      </c>
      <c r="B45" s="67"/>
      <c r="C45" s="67"/>
      <c r="D45" s="228"/>
      <c r="E45" s="228">
        <v>84.05</v>
      </c>
      <c r="F45" s="228"/>
      <c r="G45" s="228"/>
      <c r="H45" s="229">
        <v>84.05</v>
      </c>
      <c r="I45" s="68"/>
      <c r="J45" s="228">
        <v>84.05</v>
      </c>
      <c r="K45" s="228">
        <v>77500</v>
      </c>
      <c r="L45" s="228">
        <v>77415.95</v>
      </c>
      <c r="M45" s="234">
        <v>1.0845161290322599E-3</v>
      </c>
    </row>
    <row r="46" spans="1:13" x14ac:dyDescent="0.25">
      <c r="A46" s="242" t="s">
        <v>98</v>
      </c>
      <c r="B46" s="67"/>
      <c r="C46" s="67"/>
      <c r="D46" s="228">
        <v>96654.75</v>
      </c>
      <c r="E46" s="228">
        <v>193443.17</v>
      </c>
      <c r="F46" s="228">
        <v>312800.28000000003</v>
      </c>
      <c r="G46" s="228">
        <v>132206.54</v>
      </c>
      <c r="H46" s="229">
        <v>735104.74</v>
      </c>
      <c r="I46" s="68"/>
      <c r="J46" s="228">
        <v>735104.74</v>
      </c>
      <c r="K46" s="228">
        <v>670231</v>
      </c>
      <c r="L46" s="228">
        <v>-64873.74</v>
      </c>
      <c r="M46" s="234">
        <v>1.09679310566059</v>
      </c>
    </row>
    <row r="47" spans="1:13" x14ac:dyDescent="0.25">
      <c r="A47" s="242" t="s">
        <v>99</v>
      </c>
      <c r="B47" s="67"/>
      <c r="C47" s="67"/>
      <c r="D47" s="228">
        <v>304.51</v>
      </c>
      <c r="E47" s="228">
        <v>2085.65</v>
      </c>
      <c r="F47" s="228">
        <v>875.8</v>
      </c>
      <c r="G47" s="228">
        <v>324.02999999999997</v>
      </c>
      <c r="H47" s="229">
        <v>3589.99</v>
      </c>
      <c r="I47" s="68"/>
      <c r="J47" s="228">
        <v>3589.99</v>
      </c>
      <c r="K47" s="228">
        <v>0</v>
      </c>
      <c r="L47" s="228">
        <v>-3589.99</v>
      </c>
      <c r="M47" s="234" t="s">
        <v>72</v>
      </c>
    </row>
    <row r="48" spans="1:13" x14ac:dyDescent="0.25">
      <c r="A48" s="242" t="s">
        <v>109</v>
      </c>
      <c r="B48" s="67"/>
      <c r="C48" s="67"/>
      <c r="D48" s="228"/>
      <c r="E48" s="228">
        <v>873.38</v>
      </c>
      <c r="F48" s="228">
        <v>1224.48</v>
      </c>
      <c r="G48" s="228"/>
      <c r="H48" s="229">
        <v>2097.86</v>
      </c>
      <c r="I48" s="68"/>
      <c r="J48" s="228">
        <v>2097.86</v>
      </c>
      <c r="K48" s="228">
        <v>0</v>
      </c>
      <c r="L48" s="228">
        <v>-2097.86</v>
      </c>
      <c r="M48" s="234" t="s">
        <v>72</v>
      </c>
    </row>
    <row r="49" spans="1:13" x14ac:dyDescent="0.25">
      <c r="A49" s="242" t="s">
        <v>100</v>
      </c>
      <c r="B49" s="67"/>
      <c r="C49" s="67"/>
      <c r="D49" s="228">
        <v>4810</v>
      </c>
      <c r="E49" s="228">
        <v>12210</v>
      </c>
      <c r="F49" s="228">
        <v>14060</v>
      </c>
      <c r="G49" s="228">
        <v>4625</v>
      </c>
      <c r="H49" s="229">
        <v>35705</v>
      </c>
      <c r="I49" s="68"/>
      <c r="J49" s="228">
        <v>35705</v>
      </c>
      <c r="K49" s="228">
        <v>0</v>
      </c>
      <c r="L49" s="228">
        <v>-35705</v>
      </c>
      <c r="M49" s="234" t="s">
        <v>72</v>
      </c>
    </row>
    <row r="50" spans="1:13" x14ac:dyDescent="0.25">
      <c r="A50" s="242" t="s">
        <v>110</v>
      </c>
      <c r="B50" s="67"/>
      <c r="C50" s="67"/>
      <c r="D50" s="228"/>
      <c r="E50" s="228">
        <v>2762.64</v>
      </c>
      <c r="F50" s="228">
        <v>6413.33</v>
      </c>
      <c r="G50" s="228">
        <v>835.52</v>
      </c>
      <c r="H50" s="229">
        <v>10011.49</v>
      </c>
      <c r="I50" s="68"/>
      <c r="J50" s="228">
        <v>10011.49</v>
      </c>
      <c r="K50" s="228">
        <v>0</v>
      </c>
      <c r="L50" s="228">
        <v>-10011.49</v>
      </c>
      <c r="M50" s="234" t="s">
        <v>72</v>
      </c>
    </row>
    <row r="51" spans="1:13" x14ac:dyDescent="0.25">
      <c r="A51" s="242" t="s">
        <v>101</v>
      </c>
      <c r="B51" s="67"/>
      <c r="C51" s="67"/>
      <c r="D51" s="228">
        <v>125</v>
      </c>
      <c r="E51" s="228">
        <v>125</v>
      </c>
      <c r="F51" s="228">
        <v>4251.16</v>
      </c>
      <c r="G51" s="228">
        <v>2500</v>
      </c>
      <c r="H51" s="229">
        <v>7001.16</v>
      </c>
      <c r="I51" s="68"/>
      <c r="J51" s="228">
        <v>7001.16</v>
      </c>
      <c r="K51" s="228">
        <v>0</v>
      </c>
      <c r="L51" s="228">
        <v>-7001.16</v>
      </c>
      <c r="M51" s="234" t="s">
        <v>72</v>
      </c>
    </row>
    <row r="52" spans="1:13" x14ac:dyDescent="0.25">
      <c r="A52" s="242" t="s">
        <v>111</v>
      </c>
      <c r="B52" s="67"/>
      <c r="C52" s="67"/>
      <c r="D52" s="228">
        <v>1202.97</v>
      </c>
      <c r="E52" s="228">
        <v>1011.74</v>
      </c>
      <c r="F52" s="228">
        <v>256.89</v>
      </c>
      <c r="G52" s="228">
        <v>44.62</v>
      </c>
      <c r="H52" s="229">
        <v>2516.2199999999998</v>
      </c>
      <c r="I52" s="68"/>
      <c r="J52" s="228">
        <v>2516.2199999999998</v>
      </c>
      <c r="K52" s="228">
        <v>0</v>
      </c>
      <c r="L52" s="228">
        <v>-2516.2199999999998</v>
      </c>
      <c r="M52" s="234" t="s">
        <v>72</v>
      </c>
    </row>
    <row r="53" spans="1:13" x14ac:dyDescent="0.25">
      <c r="A53" s="242" t="s">
        <v>112</v>
      </c>
      <c r="B53" s="67"/>
      <c r="C53" s="67"/>
      <c r="D53" s="228">
        <v>1245</v>
      </c>
      <c r="E53" s="228">
        <v>430.03</v>
      </c>
      <c r="F53" s="228">
        <v>3467.43</v>
      </c>
      <c r="G53" s="228">
        <v>585</v>
      </c>
      <c r="H53" s="229">
        <v>5727.46</v>
      </c>
      <c r="I53" s="68"/>
      <c r="J53" s="228">
        <v>5727.46</v>
      </c>
      <c r="K53" s="228">
        <v>0</v>
      </c>
      <c r="L53" s="228">
        <v>-5727.46</v>
      </c>
      <c r="M53" s="234" t="s">
        <v>72</v>
      </c>
    </row>
    <row r="54" spans="1:13" x14ac:dyDescent="0.25">
      <c r="A54" s="242" t="s">
        <v>102</v>
      </c>
      <c r="B54" s="67"/>
      <c r="C54" s="67"/>
      <c r="D54" s="228">
        <v>935.69</v>
      </c>
      <c r="E54" s="228">
        <v>11878.13</v>
      </c>
      <c r="F54" s="228">
        <v>9974.1</v>
      </c>
      <c r="G54" s="228">
        <v>6077.26</v>
      </c>
      <c r="H54" s="229">
        <v>28865.18</v>
      </c>
      <c r="I54" s="68"/>
      <c r="J54" s="228">
        <v>28865.18</v>
      </c>
      <c r="K54" s="228">
        <v>0</v>
      </c>
      <c r="L54" s="228">
        <v>-28865.18</v>
      </c>
      <c r="M54" s="234" t="s">
        <v>72</v>
      </c>
    </row>
    <row r="55" spans="1:13" x14ac:dyDescent="0.25">
      <c r="A55" s="242" t="s">
        <v>103</v>
      </c>
      <c r="B55" s="67"/>
      <c r="C55" s="67"/>
      <c r="D55" s="228">
        <v>1282282.1399999999</v>
      </c>
      <c r="E55" s="228">
        <v>3183936.22</v>
      </c>
      <c r="F55" s="228">
        <v>2585466.48</v>
      </c>
      <c r="G55" s="228">
        <v>726666.47</v>
      </c>
      <c r="H55" s="229">
        <v>7778351.3099999996</v>
      </c>
      <c r="I55" s="68"/>
      <c r="J55" s="228">
        <v>7778351.3099999996</v>
      </c>
      <c r="K55" s="228">
        <v>16256000</v>
      </c>
      <c r="L55" s="228">
        <v>8477648.6899999995</v>
      </c>
      <c r="M55" s="234">
        <v>0.47849109928641698</v>
      </c>
    </row>
    <row r="56" spans="1:13" ht="17.350000000000001" customHeight="1" x14ac:dyDescent="0.25">
      <c r="A56" s="242" t="s">
        <v>113</v>
      </c>
      <c r="B56" s="67"/>
      <c r="C56" s="67"/>
      <c r="D56" s="228">
        <v>13700</v>
      </c>
      <c r="E56" s="228">
        <v>11435</v>
      </c>
      <c r="F56" s="228"/>
      <c r="G56" s="228">
        <v>8750</v>
      </c>
      <c r="H56" s="229">
        <v>33885</v>
      </c>
      <c r="I56" s="68"/>
      <c r="J56" s="228">
        <v>33885</v>
      </c>
      <c r="K56" s="228">
        <v>0</v>
      </c>
      <c r="L56" s="228">
        <v>-33885</v>
      </c>
      <c r="M56" s="234" t="s">
        <v>72</v>
      </c>
    </row>
    <row r="57" spans="1:13" x14ac:dyDescent="0.25">
      <c r="A57" s="242" t="s">
        <v>104</v>
      </c>
      <c r="B57" s="67"/>
      <c r="C57" s="67"/>
      <c r="D57" s="228">
        <v>3680.66</v>
      </c>
      <c r="E57" s="228">
        <v>2655.5</v>
      </c>
      <c r="F57" s="228">
        <v>31045.09</v>
      </c>
      <c r="G57" s="228">
        <v>10459.11</v>
      </c>
      <c r="H57" s="229">
        <v>47840.36</v>
      </c>
      <c r="I57" s="68"/>
      <c r="J57" s="228">
        <v>47840.36</v>
      </c>
      <c r="K57" s="228">
        <v>0</v>
      </c>
      <c r="L57" s="228">
        <v>-47840.36</v>
      </c>
      <c r="M57" s="234" t="s">
        <v>72</v>
      </c>
    </row>
    <row r="58" spans="1:13" x14ac:dyDescent="0.25">
      <c r="A58" s="242" t="s">
        <v>114</v>
      </c>
      <c r="B58" s="67"/>
      <c r="C58" s="67"/>
      <c r="D58" s="228">
        <v>11.58</v>
      </c>
      <c r="E58" s="228"/>
      <c r="F58" s="228"/>
      <c r="G58" s="228">
        <v>40</v>
      </c>
      <c r="H58" s="229">
        <v>51.58</v>
      </c>
      <c r="I58" s="68"/>
      <c r="J58" s="228">
        <v>51.58</v>
      </c>
      <c r="K58" s="228">
        <v>0</v>
      </c>
      <c r="L58" s="228">
        <v>-51.58</v>
      </c>
      <c r="M58" s="234" t="s">
        <v>72</v>
      </c>
    </row>
    <row r="59" spans="1:13" x14ac:dyDescent="0.25">
      <c r="A59" s="243" t="s">
        <v>115</v>
      </c>
      <c r="B59" s="67"/>
      <c r="C59" s="67"/>
      <c r="D59" s="230"/>
      <c r="E59" s="230">
        <v>2609.37</v>
      </c>
      <c r="F59" s="230">
        <v>176.13</v>
      </c>
      <c r="G59" s="230"/>
      <c r="H59" s="231">
        <v>2785.5</v>
      </c>
      <c r="I59" s="68"/>
      <c r="J59" s="230">
        <v>2785.5</v>
      </c>
      <c r="K59" s="230">
        <v>553016</v>
      </c>
      <c r="L59" s="230">
        <v>550230.5</v>
      </c>
      <c r="M59" s="235">
        <v>5.0369247906028002E-3</v>
      </c>
    </row>
    <row r="60" spans="1:13" x14ac:dyDescent="0.25">
      <c r="A60" s="244"/>
      <c r="B60" s="69"/>
      <c r="C60" s="69"/>
      <c r="D60" s="232">
        <v>3380228.38</v>
      </c>
      <c r="E60" s="232">
        <v>8845417.8699999992</v>
      </c>
      <c r="F60" s="232">
        <v>9836699.5700000003</v>
      </c>
      <c r="G60" s="232">
        <v>3912722.83</v>
      </c>
      <c r="H60" s="232">
        <v>25975068.649999999</v>
      </c>
      <c r="I60" s="66"/>
      <c r="J60" s="232">
        <v>25975068.649999999</v>
      </c>
      <c r="K60" s="232">
        <v>47859873</v>
      </c>
      <c r="L60" s="232">
        <v>21884804.350000001</v>
      </c>
      <c r="M60" s="236">
        <v>0.54273166688093799</v>
      </c>
    </row>
    <row r="61" spans="1:13" s="108" customFormat="1" x14ac:dyDescent="0.25">
      <c r="A61" s="219"/>
      <c r="B61" s="69"/>
      <c r="C61" s="69"/>
      <c r="D61" s="118"/>
      <c r="E61" s="118"/>
      <c r="F61" s="118"/>
      <c r="G61" s="118"/>
      <c r="H61" s="118"/>
      <c r="I61" s="66"/>
      <c r="J61" s="118"/>
      <c r="K61" s="118"/>
      <c r="L61" s="118"/>
      <c r="M61" s="119"/>
    </row>
    <row r="62" spans="1:13" s="108" customFormat="1" ht="19.05" x14ac:dyDescent="0.35">
      <c r="A62" s="100" t="s">
        <v>93</v>
      </c>
      <c r="B62" s="69"/>
      <c r="C62" s="69" t="s">
        <v>4581</v>
      </c>
      <c r="D62" s="118">
        <v>1959357.57</v>
      </c>
      <c r="E62" s="118">
        <v>5412948.5699999994</v>
      </c>
      <c r="F62" s="118">
        <v>6851356.1200000001</v>
      </c>
      <c r="G62" s="118">
        <v>3015186.67</v>
      </c>
      <c r="H62" s="118"/>
      <c r="I62" s="66"/>
      <c r="J62" s="118"/>
      <c r="K62" s="118"/>
      <c r="L62" s="118"/>
      <c r="M62" s="119"/>
    </row>
    <row r="63" spans="1:13" s="108" customFormat="1" x14ac:dyDescent="0.25">
      <c r="A63" s="219"/>
      <c r="B63" s="69"/>
      <c r="C63" s="69" t="s">
        <v>4282</v>
      </c>
      <c r="D63" s="118">
        <v>1420870.8099999998</v>
      </c>
      <c r="E63" s="118">
        <v>3432469.3</v>
      </c>
      <c r="F63" s="118">
        <v>2985343.45</v>
      </c>
      <c r="G63" s="118">
        <v>897536.16000000015</v>
      </c>
      <c r="H63" s="118"/>
      <c r="I63" s="66"/>
      <c r="J63" s="118"/>
      <c r="K63" s="118"/>
      <c r="L63" s="118"/>
      <c r="M63" s="119"/>
    </row>
    <row r="64" spans="1:13" s="108" customFormat="1" x14ac:dyDescent="0.25">
      <c r="A64" s="219"/>
      <c r="B64" s="69"/>
      <c r="C64" s="69"/>
      <c r="D64" s="118"/>
      <c r="E64" s="118"/>
      <c r="F64" s="118"/>
      <c r="G64" s="118"/>
      <c r="H64" s="118"/>
      <c r="I64" s="66"/>
      <c r="J64" s="118"/>
      <c r="K64" s="118"/>
      <c r="L64" s="118"/>
      <c r="M64" s="119"/>
    </row>
    <row r="65" spans="1:13" s="108" customFormat="1" ht="16.3" x14ac:dyDescent="0.3">
      <c r="A65" s="45" t="s">
        <v>4371</v>
      </c>
      <c r="B65" s="69"/>
      <c r="C65" s="69"/>
      <c r="D65" s="118"/>
      <c r="E65" s="118"/>
      <c r="F65" s="118"/>
      <c r="G65" s="118"/>
      <c r="H65" s="118"/>
      <c r="I65" s="66"/>
      <c r="J65" s="118"/>
      <c r="K65" s="118"/>
      <c r="L65" s="118"/>
      <c r="M65" s="119"/>
    </row>
    <row r="66" spans="1:13" s="108" customFormat="1" x14ac:dyDescent="0.25">
      <c r="A66" s="219"/>
      <c r="B66" s="69"/>
      <c r="C66" s="69"/>
      <c r="D66" s="118"/>
      <c r="E66" s="118"/>
      <c r="F66" s="118"/>
      <c r="G66" s="118"/>
      <c r="H66" s="118"/>
      <c r="I66" s="66"/>
      <c r="J66" s="118"/>
      <c r="K66" s="118"/>
      <c r="L66" s="118"/>
      <c r="M66" s="119"/>
    </row>
    <row r="67" spans="1:13" s="108" customFormat="1" ht="28.55" x14ac:dyDescent="0.25">
      <c r="A67" s="122" t="s">
        <v>145</v>
      </c>
      <c r="B67" s="69"/>
      <c r="C67" s="69"/>
      <c r="D67" s="124">
        <v>2011</v>
      </c>
      <c r="E67" s="125">
        <v>2012</v>
      </c>
      <c r="F67" s="125">
        <v>2013</v>
      </c>
      <c r="G67" s="126" t="s">
        <v>4372</v>
      </c>
      <c r="H67" s="127" t="s">
        <v>66</v>
      </c>
      <c r="I67" s="66"/>
      <c r="J67" s="118"/>
      <c r="K67" s="118"/>
      <c r="L67" s="118"/>
      <c r="M67" s="119"/>
    </row>
    <row r="68" spans="1:13" s="108" customFormat="1" x14ac:dyDescent="0.25">
      <c r="A68" s="242" t="s">
        <v>7</v>
      </c>
      <c r="B68" s="67"/>
      <c r="C68" s="67"/>
      <c r="D68" s="228">
        <v>799570.09</v>
      </c>
      <c r="E68" s="228">
        <v>1550320.21</v>
      </c>
      <c r="F68" s="228">
        <v>2621821.67</v>
      </c>
      <c r="G68" s="228">
        <v>974839.03</v>
      </c>
      <c r="H68" s="229">
        <v>5946551</v>
      </c>
      <c r="I68" s="66"/>
      <c r="J68" s="118"/>
      <c r="K68" s="118"/>
      <c r="L68" s="118"/>
      <c r="M68" s="119"/>
    </row>
    <row r="69" spans="1:13" s="108" customFormat="1" x14ac:dyDescent="0.25">
      <c r="A69" s="242" t="s">
        <v>5</v>
      </c>
      <c r="B69" s="67"/>
      <c r="C69" s="67"/>
      <c r="D69" s="228">
        <v>128347.38</v>
      </c>
      <c r="E69" s="228">
        <v>314279.09000000003</v>
      </c>
      <c r="F69" s="228">
        <v>370967.84</v>
      </c>
      <c r="G69" s="228">
        <v>246898.42</v>
      </c>
      <c r="H69" s="229">
        <v>1060492.73</v>
      </c>
      <c r="I69" s="66"/>
      <c r="J69" s="118"/>
      <c r="K69" s="118"/>
      <c r="L69" s="118"/>
      <c r="M69" s="119"/>
    </row>
    <row r="70" spans="1:13" s="108" customFormat="1" x14ac:dyDescent="0.25">
      <c r="A70" s="242" t="s">
        <v>120</v>
      </c>
      <c r="B70" s="67"/>
      <c r="C70" s="67"/>
      <c r="D70" s="228">
        <v>1437895.59</v>
      </c>
      <c r="E70" s="228">
        <v>5344918.9000000004</v>
      </c>
      <c r="F70" s="228">
        <v>5737233.5099999998</v>
      </c>
      <c r="G70" s="228">
        <v>2443454.0599999996</v>
      </c>
      <c r="H70" s="229">
        <v>14963502.059999999</v>
      </c>
      <c r="I70" s="66"/>
      <c r="J70" s="118"/>
      <c r="K70" s="118"/>
      <c r="L70" s="118"/>
      <c r="M70" s="119"/>
    </row>
    <row r="71" spans="1:13" s="108" customFormat="1" x14ac:dyDescent="0.25">
      <c r="A71" s="242" t="s">
        <v>11</v>
      </c>
      <c r="B71" s="67"/>
      <c r="C71" s="67"/>
      <c r="D71" s="228">
        <v>915759.19</v>
      </c>
      <c r="E71" s="228">
        <v>1349550.93</v>
      </c>
      <c r="F71" s="228">
        <v>689626.7</v>
      </c>
      <c r="G71" s="228">
        <v>72235.179999999993</v>
      </c>
      <c r="H71" s="229">
        <v>3027172.0000000005</v>
      </c>
      <c r="I71" s="66"/>
      <c r="J71" s="118"/>
      <c r="K71" s="118"/>
      <c r="L71" s="118"/>
      <c r="M71" s="119"/>
    </row>
    <row r="72" spans="1:13" s="108" customFormat="1" x14ac:dyDescent="0.25">
      <c r="A72" s="243" t="s">
        <v>14</v>
      </c>
      <c r="B72" s="67"/>
      <c r="C72" s="67"/>
      <c r="D72" s="228">
        <v>43663.28</v>
      </c>
      <c r="E72" s="228">
        <v>316788.09000000003</v>
      </c>
      <c r="F72" s="228">
        <v>525699.78</v>
      </c>
      <c r="G72" s="228">
        <v>175039.02</v>
      </c>
      <c r="H72" s="229">
        <v>1061190.17</v>
      </c>
      <c r="I72" s="66"/>
      <c r="J72" s="118"/>
      <c r="K72" s="118"/>
      <c r="L72" s="118"/>
      <c r="M72" s="119"/>
    </row>
    <row r="73" spans="1:13" s="108" customFormat="1" x14ac:dyDescent="0.25">
      <c r="A73" s="243" t="s">
        <v>4282</v>
      </c>
      <c r="B73" s="67"/>
      <c r="C73" s="67"/>
      <c r="D73" s="228">
        <v>54992.85</v>
      </c>
      <c r="E73" s="228">
        <v>-30439.439999999999</v>
      </c>
      <c r="F73" s="228">
        <v>-108649.93</v>
      </c>
      <c r="G73" s="228">
        <v>257.2</v>
      </c>
      <c r="H73" s="229">
        <v>-83839.319999999992</v>
      </c>
      <c r="I73" s="66"/>
      <c r="J73" s="118"/>
      <c r="K73" s="118"/>
      <c r="L73" s="118"/>
      <c r="M73" s="119"/>
    </row>
    <row r="74" spans="1:13" s="108" customFormat="1" x14ac:dyDescent="0.25">
      <c r="A74" s="244"/>
      <c r="B74" s="69"/>
      <c r="C74" s="69"/>
      <c r="D74" s="214">
        <v>3380228.38</v>
      </c>
      <c r="E74" s="214">
        <v>8845417.7800000012</v>
      </c>
      <c r="F74" s="214">
        <v>9836699.5699999984</v>
      </c>
      <c r="G74" s="214">
        <v>3912722.91</v>
      </c>
      <c r="H74" s="214">
        <v>25975068.640000001</v>
      </c>
      <c r="I74" s="66"/>
      <c r="J74" s="118"/>
      <c r="K74" s="118"/>
      <c r="L74" s="118"/>
      <c r="M74" s="119"/>
    </row>
    <row r="75" spans="1:13" s="108" customFormat="1" x14ac:dyDescent="0.25">
      <c r="A75" s="219"/>
      <c r="B75" s="69"/>
      <c r="C75" s="69"/>
      <c r="D75" s="220"/>
      <c r="E75" s="220"/>
      <c r="F75" s="220"/>
      <c r="G75" s="220"/>
      <c r="H75" s="220"/>
      <c r="I75" s="66"/>
      <c r="J75" s="118"/>
      <c r="K75" s="118"/>
      <c r="L75" s="118"/>
      <c r="M75" s="119"/>
    </row>
    <row r="76" spans="1:13" x14ac:dyDescent="0.25">
      <c r="F76" s="218"/>
    </row>
    <row r="77" spans="1:13" ht="16.3" x14ac:dyDescent="0.25">
      <c r="A77" s="105" t="s">
        <v>134</v>
      </c>
    </row>
    <row r="78" spans="1:13" ht="16.3" x14ac:dyDescent="0.25">
      <c r="A78" s="105"/>
    </row>
    <row r="79" spans="1:13" ht="28.55" x14ac:dyDescent="0.25">
      <c r="A79" s="122" t="s">
        <v>145</v>
      </c>
      <c r="D79" s="124">
        <v>2011</v>
      </c>
      <c r="E79" s="125">
        <v>2012</v>
      </c>
      <c r="F79" s="125">
        <v>2013</v>
      </c>
      <c r="G79" s="126" t="s">
        <v>4373</v>
      </c>
      <c r="H79" s="127" t="s">
        <v>66</v>
      </c>
    </row>
    <row r="80" spans="1:13" x14ac:dyDescent="0.25">
      <c r="A80" s="242" t="s">
        <v>7</v>
      </c>
      <c r="B80" s="67"/>
      <c r="C80" s="67"/>
      <c r="D80" s="228">
        <v>748523</v>
      </c>
      <c r="E80" s="228">
        <v>1360262</v>
      </c>
      <c r="F80" s="228">
        <v>2281688</v>
      </c>
      <c r="G80" s="228">
        <v>897366.2</v>
      </c>
      <c r="H80" s="229">
        <v>5287839.2</v>
      </c>
    </row>
    <row r="81" spans="1:14" x14ac:dyDescent="0.25">
      <c r="A81" s="242" t="s">
        <v>5</v>
      </c>
      <c r="B81" s="67"/>
      <c r="C81" s="67"/>
      <c r="D81" s="228">
        <v>128347</v>
      </c>
      <c r="E81" s="228">
        <v>314279</v>
      </c>
      <c r="F81" s="228">
        <v>366680</v>
      </c>
      <c r="G81" s="228">
        <v>237285</v>
      </c>
      <c r="H81" s="229">
        <v>1046591</v>
      </c>
    </row>
    <row r="82" spans="1:14" x14ac:dyDescent="0.25">
      <c r="A82" s="242" t="s">
        <v>120</v>
      </c>
      <c r="B82" s="67"/>
      <c r="C82" s="67"/>
      <c r="D82" s="228">
        <v>1033536</v>
      </c>
      <c r="E82" s="228">
        <v>3373808</v>
      </c>
      <c r="F82" s="228">
        <v>3617621</v>
      </c>
      <c r="G82" s="228">
        <v>1657508</v>
      </c>
      <c r="H82" s="229">
        <v>9682473</v>
      </c>
    </row>
    <row r="83" spans="1:14" x14ac:dyDescent="0.25">
      <c r="A83" s="243" t="s">
        <v>14</v>
      </c>
      <c r="B83" s="67"/>
      <c r="C83" s="67"/>
      <c r="D83" s="228">
        <v>41968</v>
      </c>
      <c r="E83" s="228">
        <v>253152</v>
      </c>
      <c r="F83" s="228">
        <v>451918</v>
      </c>
      <c r="G83" s="228">
        <v>163304</v>
      </c>
      <c r="H83" s="229">
        <v>910342</v>
      </c>
    </row>
    <row r="84" spans="1:14" x14ac:dyDescent="0.25">
      <c r="A84" s="244"/>
      <c r="D84" s="214">
        <v>1952374</v>
      </c>
      <c r="E84" s="214">
        <v>5301501</v>
      </c>
      <c r="F84" s="214">
        <v>6717907</v>
      </c>
      <c r="G84" s="214">
        <v>2955463.2</v>
      </c>
      <c r="H84" s="214">
        <v>16927245.199999999</v>
      </c>
      <c r="I84" s="107"/>
      <c r="J84" s="107"/>
      <c r="K84" s="107"/>
      <c r="L84" s="107"/>
      <c r="M84" s="107"/>
    </row>
    <row r="85" spans="1:14" x14ac:dyDescent="0.25">
      <c r="A85" s="245"/>
      <c r="D85" s="117"/>
      <c r="E85" s="117"/>
      <c r="F85" s="117"/>
      <c r="G85" s="117"/>
      <c r="H85" s="117"/>
      <c r="I85" s="107"/>
      <c r="J85" s="107"/>
      <c r="K85" s="107"/>
      <c r="L85" s="107"/>
      <c r="M85" s="107"/>
    </row>
    <row r="86" spans="1:14" x14ac:dyDescent="0.25">
      <c r="E86" s="14"/>
    </row>
    <row r="87" spans="1:14" ht="16.3" x14ac:dyDescent="0.3">
      <c r="A87" s="45" t="s">
        <v>129</v>
      </c>
      <c r="E87" s="14"/>
    </row>
    <row r="88" spans="1:14" ht="16.3" x14ac:dyDescent="0.3">
      <c r="A88" s="45"/>
      <c r="E88" s="14"/>
    </row>
    <row r="89" spans="1:14" x14ac:dyDescent="0.25">
      <c r="A89" s="133"/>
      <c r="E89" s="273">
        <v>2011</v>
      </c>
      <c r="F89" s="271"/>
      <c r="G89" s="271">
        <v>2012</v>
      </c>
      <c r="H89" s="271"/>
      <c r="I89" s="138"/>
      <c r="J89" s="271">
        <v>2013</v>
      </c>
      <c r="K89" s="271"/>
      <c r="L89" s="271" t="s">
        <v>135</v>
      </c>
      <c r="M89" s="272"/>
    </row>
    <row r="90" spans="1:14" ht="28.55" x14ac:dyDescent="0.25">
      <c r="A90" s="134" t="s">
        <v>145</v>
      </c>
      <c r="E90" s="128" t="s">
        <v>130</v>
      </c>
      <c r="F90" s="129" t="s">
        <v>131</v>
      </c>
      <c r="G90" s="130" t="s">
        <v>130</v>
      </c>
      <c r="H90" s="129" t="s">
        <v>131</v>
      </c>
      <c r="I90" s="131"/>
      <c r="J90" s="130" t="s">
        <v>130</v>
      </c>
      <c r="K90" s="129" t="s">
        <v>131</v>
      </c>
      <c r="L90" s="130" t="s">
        <v>130</v>
      </c>
      <c r="M90" s="132" t="s">
        <v>131</v>
      </c>
      <c r="N90" s="108"/>
    </row>
    <row r="91" spans="1:14" x14ac:dyDescent="0.25">
      <c r="A91" s="242" t="s">
        <v>7</v>
      </c>
      <c r="E91" s="135">
        <v>25</v>
      </c>
      <c r="F91" s="135">
        <v>2.2331428571428571</v>
      </c>
      <c r="G91" s="135">
        <v>50</v>
      </c>
      <c r="H91" s="135">
        <v>5.3902857142857146</v>
      </c>
      <c r="I91" s="135"/>
      <c r="J91" s="135">
        <v>89</v>
      </c>
      <c r="K91" s="135">
        <v>9.8000000000000007</v>
      </c>
      <c r="L91" s="135">
        <v>44</v>
      </c>
      <c r="M91" s="135">
        <v>8.6407792207792209</v>
      </c>
    </row>
    <row r="92" spans="1:14" x14ac:dyDescent="0.25">
      <c r="A92" s="242" t="s">
        <v>5</v>
      </c>
      <c r="E92" s="135">
        <v>3</v>
      </c>
      <c r="F92" s="135">
        <v>0.58057142857142852</v>
      </c>
      <c r="G92" s="135">
        <v>3</v>
      </c>
      <c r="H92" s="135">
        <v>1.3811428571428572</v>
      </c>
      <c r="I92" s="135"/>
      <c r="J92" s="135">
        <v>3</v>
      </c>
      <c r="K92" s="135">
        <v>1.4</v>
      </c>
      <c r="L92" s="135">
        <v>10</v>
      </c>
      <c r="M92" s="135">
        <v>1.9597922077922079</v>
      </c>
    </row>
    <row r="93" spans="1:14" x14ac:dyDescent="0.25">
      <c r="A93" s="242" t="s">
        <v>120</v>
      </c>
      <c r="E93" s="135">
        <v>13</v>
      </c>
      <c r="F93" s="135">
        <v>4.9768571428571429</v>
      </c>
      <c r="G93" s="135">
        <v>17</v>
      </c>
      <c r="H93" s="135">
        <v>15.069142857142857</v>
      </c>
      <c r="I93" s="135"/>
      <c r="J93" s="135">
        <v>16</v>
      </c>
      <c r="K93" s="135">
        <v>15.242000000000001</v>
      </c>
      <c r="L93" s="135">
        <v>16</v>
      </c>
      <c r="M93" s="135">
        <v>15.679012987012987</v>
      </c>
    </row>
    <row r="94" spans="1:14" x14ac:dyDescent="0.25">
      <c r="A94" s="243" t="s">
        <v>14</v>
      </c>
      <c r="E94" s="215">
        <v>4</v>
      </c>
      <c r="F94" s="215">
        <v>0.24885714285714286</v>
      </c>
      <c r="G94" s="215">
        <v>5</v>
      </c>
      <c r="H94" s="215">
        <v>1.2</v>
      </c>
      <c r="I94" s="135"/>
      <c r="J94" s="135">
        <v>10</v>
      </c>
      <c r="K94" s="135">
        <v>2.1494285714285715</v>
      </c>
      <c r="L94" s="135">
        <v>8</v>
      </c>
      <c r="M94" s="135">
        <v>1.8510649350649351</v>
      </c>
    </row>
    <row r="95" spans="1:14" x14ac:dyDescent="0.25">
      <c r="A95" s="244"/>
      <c r="E95" s="216">
        <v>45</v>
      </c>
      <c r="F95" s="217">
        <v>8.0394285714285711</v>
      </c>
      <c r="G95" s="216">
        <v>75</v>
      </c>
      <c r="H95" s="217">
        <v>23.040571428571429</v>
      </c>
      <c r="I95" s="135"/>
      <c r="J95" s="136">
        <v>118</v>
      </c>
      <c r="K95" s="137">
        <v>28.591428571428573</v>
      </c>
      <c r="L95" s="136">
        <v>78</v>
      </c>
      <c r="M95" s="137">
        <v>28.130649350649353</v>
      </c>
    </row>
    <row r="97" spans="1:13" ht="16.3" x14ac:dyDescent="0.3">
      <c r="A97" s="109" t="s">
        <v>136</v>
      </c>
      <c r="E97" s="270"/>
      <c r="F97" s="270"/>
      <c r="G97" s="270"/>
      <c r="H97" s="270"/>
      <c r="I97" s="108"/>
      <c r="J97" s="270"/>
      <c r="K97" s="270"/>
      <c r="L97" s="270"/>
      <c r="M97" s="270"/>
    </row>
    <row r="99" spans="1:13" x14ac:dyDescent="0.25">
      <c r="A99" s="108"/>
    </row>
    <row r="100" spans="1:13" ht="16.3" x14ac:dyDescent="0.3">
      <c r="A100" s="221" t="s">
        <v>4374</v>
      </c>
    </row>
    <row r="101" spans="1:13" ht="9.6999999999999993" customHeight="1" x14ac:dyDescent="0.25">
      <c r="A101" s="108"/>
    </row>
    <row r="102" spans="1:13" x14ac:dyDescent="0.25">
      <c r="A102" s="108" t="s">
        <v>4390</v>
      </c>
    </row>
    <row r="103" spans="1:13" x14ac:dyDescent="0.25">
      <c r="A103" t="s">
        <v>4391</v>
      </c>
    </row>
    <row r="104" spans="1:13" x14ac:dyDescent="0.25">
      <c r="A104" t="s">
        <v>4392</v>
      </c>
    </row>
    <row r="105" spans="1:13" x14ac:dyDescent="0.25">
      <c r="A105" t="s">
        <v>4380</v>
      </c>
    </row>
    <row r="106" spans="1:13" x14ac:dyDescent="0.25">
      <c r="A106" t="s">
        <v>4378</v>
      </c>
    </row>
    <row r="108" spans="1:13" x14ac:dyDescent="0.25">
      <c r="A108" s="6" t="s">
        <v>1</v>
      </c>
      <c r="D108" s="292" t="s">
        <v>4241</v>
      </c>
      <c r="E108" s="292" t="s">
        <v>2</v>
      </c>
      <c r="F108" s="292" t="s">
        <v>3</v>
      </c>
    </row>
    <row r="109" spans="1:13" x14ac:dyDescent="0.25">
      <c r="A109" t="s">
        <v>4387</v>
      </c>
      <c r="D109" s="12">
        <v>3597387</v>
      </c>
      <c r="E109" s="12">
        <v>145550</v>
      </c>
      <c r="F109" s="12">
        <v>148170</v>
      </c>
      <c r="G109" t="s">
        <v>4394</v>
      </c>
    </row>
    <row r="110" spans="1:13" x14ac:dyDescent="0.25">
      <c r="A110" t="s">
        <v>4388</v>
      </c>
      <c r="D110" s="12">
        <v>2310000</v>
      </c>
      <c r="E110" s="193">
        <v>2300000</v>
      </c>
      <c r="F110" s="193">
        <v>2300000</v>
      </c>
      <c r="G110" t="s">
        <v>4393</v>
      </c>
    </row>
    <row r="111" spans="1:13" x14ac:dyDescent="0.25">
      <c r="A111" t="s">
        <v>4389</v>
      </c>
      <c r="D111" s="12">
        <v>290524</v>
      </c>
      <c r="E111" s="12">
        <v>0</v>
      </c>
      <c r="F111" s="12">
        <v>0</v>
      </c>
    </row>
    <row r="112" spans="1:13" x14ac:dyDescent="0.25">
      <c r="A112" t="s">
        <v>4381</v>
      </c>
      <c r="D112" s="12">
        <v>1450274</v>
      </c>
      <c r="E112" s="12">
        <v>2869114</v>
      </c>
      <c r="F112" s="12">
        <v>2954371</v>
      </c>
      <c r="J112" s="6"/>
    </row>
    <row r="113" spans="1:13" x14ac:dyDescent="0.25">
      <c r="A113" t="s">
        <v>4382</v>
      </c>
      <c r="D113" s="12">
        <v>360000</v>
      </c>
      <c r="E113" s="12">
        <v>360000</v>
      </c>
      <c r="F113" s="12">
        <v>360000</v>
      </c>
    </row>
    <row r="114" spans="1:13" x14ac:dyDescent="0.25">
      <c r="A114" t="s">
        <v>4386</v>
      </c>
      <c r="D114" s="12">
        <v>77600</v>
      </c>
      <c r="E114" s="12">
        <v>148600</v>
      </c>
      <c r="F114" s="12">
        <v>148600</v>
      </c>
    </row>
    <row r="115" spans="1:13" x14ac:dyDescent="0.25">
      <c r="A115" t="s">
        <v>4383</v>
      </c>
      <c r="D115" s="12">
        <v>1145644</v>
      </c>
      <c r="E115" s="12">
        <v>600171</v>
      </c>
      <c r="F115" s="12">
        <v>600272</v>
      </c>
    </row>
    <row r="116" spans="1:13" x14ac:dyDescent="0.25">
      <c r="A116" t="s">
        <v>4384</v>
      </c>
      <c r="D116" s="12">
        <v>73000</v>
      </c>
      <c r="E116" s="12">
        <v>0</v>
      </c>
      <c r="F116" s="12">
        <v>0</v>
      </c>
    </row>
    <row r="117" spans="1:13" x14ac:dyDescent="0.25">
      <c r="A117" t="s">
        <v>4385</v>
      </c>
      <c r="D117" s="16">
        <v>51993</v>
      </c>
      <c r="E117" s="16">
        <v>37500</v>
      </c>
      <c r="F117" s="16">
        <v>37500</v>
      </c>
    </row>
    <row r="118" spans="1:13" x14ac:dyDescent="0.25">
      <c r="D118" s="106">
        <v>9356422</v>
      </c>
      <c r="E118" s="12">
        <v>6460935</v>
      </c>
      <c r="F118" s="12">
        <v>6548913</v>
      </c>
    </row>
    <row r="119" spans="1:13" x14ac:dyDescent="0.25">
      <c r="D119" s="12"/>
      <c r="E119" s="12">
        <v>4500000</v>
      </c>
      <c r="F119" s="12">
        <v>4700000</v>
      </c>
      <c r="G119" t="s">
        <v>4395</v>
      </c>
    </row>
    <row r="120" spans="1:13" x14ac:dyDescent="0.25">
      <c r="D120" s="12"/>
      <c r="E120" s="12">
        <v>300000</v>
      </c>
      <c r="F120" s="12">
        <v>300000</v>
      </c>
      <c r="G120" t="s">
        <v>4397</v>
      </c>
    </row>
    <row r="121" spans="1:13" x14ac:dyDescent="0.25">
      <c r="D121" s="12"/>
      <c r="E121" s="12">
        <v>349460</v>
      </c>
      <c r="F121" s="12">
        <v>408725</v>
      </c>
      <c r="G121" t="s">
        <v>4580</v>
      </c>
    </row>
    <row r="122" spans="1:13" x14ac:dyDescent="0.25">
      <c r="E122" s="16">
        <v>500000</v>
      </c>
      <c r="F122" s="16">
        <v>500000</v>
      </c>
      <c r="G122" t="s">
        <v>4396</v>
      </c>
    </row>
    <row r="123" spans="1:13" x14ac:dyDescent="0.25">
      <c r="E123" s="117">
        <v>12110395</v>
      </c>
      <c r="F123" s="222">
        <v>12457638</v>
      </c>
      <c r="G123" s="14"/>
    </row>
    <row r="124" spans="1:13" x14ac:dyDescent="0.25">
      <c r="A124" s="253" t="s">
        <v>4577</v>
      </c>
      <c r="D124" s="6">
        <v>28</v>
      </c>
      <c r="E124" s="117">
        <v>35</v>
      </c>
      <c r="F124" s="222">
        <v>35</v>
      </c>
      <c r="G124" s="14"/>
      <c r="J124">
        <v>2014</v>
      </c>
      <c r="K124">
        <v>2015</v>
      </c>
      <c r="L124">
        <v>2016</v>
      </c>
    </row>
    <row r="125" spans="1:13" x14ac:dyDescent="0.25">
      <c r="A125" s="253"/>
      <c r="D125" s="110" t="s">
        <v>4578</v>
      </c>
      <c r="E125" s="254" t="s">
        <v>4579</v>
      </c>
      <c r="F125" s="117"/>
      <c r="G125" s="14"/>
      <c r="J125" s="14">
        <v>6193305</v>
      </c>
      <c r="K125" s="14">
        <v>8614835</v>
      </c>
      <c r="L125" s="14">
        <v>8902813</v>
      </c>
      <c r="M125" t="s">
        <v>4581</v>
      </c>
    </row>
    <row r="126" spans="1:13" x14ac:dyDescent="0.25">
      <c r="A126" s="6" t="s">
        <v>4379</v>
      </c>
      <c r="B126" s="6"/>
      <c r="C126" s="6"/>
      <c r="E126" s="14"/>
      <c r="J126" s="14">
        <v>3163117</v>
      </c>
      <c r="K126" s="14">
        <v>3495560</v>
      </c>
      <c r="L126" s="14">
        <v>3554825</v>
      </c>
      <c r="M126" t="s">
        <v>4282</v>
      </c>
    </row>
    <row r="127" spans="1:13" ht="12.75" customHeight="1" x14ac:dyDescent="0.25">
      <c r="J127" s="12">
        <v>9358436</v>
      </c>
      <c r="K127" s="12">
        <v>12112410</v>
      </c>
      <c r="L127" s="12">
        <v>12459654</v>
      </c>
    </row>
    <row r="128" spans="1:13" x14ac:dyDescent="0.25">
      <c r="K128" s="14">
        <v>2753974</v>
      </c>
      <c r="L128" s="14">
        <v>347244</v>
      </c>
    </row>
    <row r="129" spans="1:11" x14ac:dyDescent="0.25">
      <c r="H129" s="14"/>
      <c r="K129" s="14"/>
    </row>
    <row r="130" spans="1:11" x14ac:dyDescent="0.25">
      <c r="G130" t="s">
        <v>4574</v>
      </c>
    </row>
    <row r="132" spans="1:11" x14ac:dyDescent="0.25">
      <c r="K132" s="14"/>
    </row>
    <row r="133" spans="1:11" x14ac:dyDescent="0.25">
      <c r="K133" s="14"/>
    </row>
    <row r="135" spans="1:11" ht="11.25" customHeight="1" x14ac:dyDescent="0.25">
      <c r="G135" t="s">
        <v>4575</v>
      </c>
    </row>
    <row r="136" spans="1:11" x14ac:dyDescent="0.25">
      <c r="A136" s="6" t="s">
        <v>4377</v>
      </c>
    </row>
    <row r="140" spans="1:11" x14ac:dyDescent="0.25">
      <c r="H140">
        <v>44</v>
      </c>
    </row>
  </sheetData>
  <pageMargins left="0.4" right="0.4" top="0.5" bottom="0.5" header="0.3" footer="0.3"/>
  <pageSetup paperSize="5" scale="85" orientation="landscape" r:id="rId1"/>
  <rowBreaks count="1" manualBreakCount="1">
    <brk id="101"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8"/>
  <sheetViews>
    <sheetView tabSelected="1" zoomScaleNormal="100" workbookViewId="0">
      <selection activeCell="B26" sqref="B26"/>
    </sheetView>
  </sheetViews>
  <sheetFormatPr defaultRowHeight="14.3" x14ac:dyDescent="0.25"/>
  <cols>
    <col min="1" max="1" width="36.25" bestFit="1" customWidth="1"/>
    <col min="2" max="2" width="12.125" customWidth="1"/>
    <col min="3" max="3" width="14.25" bestFit="1" customWidth="1"/>
    <col min="4" max="4" width="11.25" customWidth="1"/>
    <col min="5" max="5" width="13.125" customWidth="1"/>
    <col min="8" max="8" width="10.625" bestFit="1" customWidth="1"/>
    <col min="9" max="9" width="9.75" bestFit="1" customWidth="1"/>
    <col min="17" max="17" width="4.625" customWidth="1"/>
    <col min="18" max="18" width="12.25" customWidth="1"/>
  </cols>
  <sheetData>
    <row r="2" spans="1:6" ht="19.05" x14ac:dyDescent="0.35">
      <c r="A2" s="141" t="s">
        <v>150</v>
      </c>
    </row>
    <row r="3" spans="1:6" x14ac:dyDescent="0.25">
      <c r="A3" s="139"/>
    </row>
    <row r="4" spans="1:6" ht="32.6" x14ac:dyDescent="0.3">
      <c r="A4" s="178" t="s">
        <v>145</v>
      </c>
      <c r="B4" s="237" t="s">
        <v>4241</v>
      </c>
      <c r="C4" s="237" t="s">
        <v>2</v>
      </c>
      <c r="D4" s="237" t="s">
        <v>3</v>
      </c>
      <c r="E4" s="239" t="s">
        <v>16</v>
      </c>
    </row>
    <row r="5" spans="1:6" x14ac:dyDescent="0.25">
      <c r="A5" s="142" t="s">
        <v>4</v>
      </c>
      <c r="B5" s="12">
        <v>2582682</v>
      </c>
      <c r="C5" s="12">
        <v>2581182</v>
      </c>
      <c r="D5" s="12">
        <v>2581182</v>
      </c>
      <c r="E5" s="12">
        <v>-1500</v>
      </c>
      <c r="F5" t="s">
        <v>4210</v>
      </c>
    </row>
    <row r="6" spans="1:6" x14ac:dyDescent="0.25">
      <c r="A6" s="142" t="s">
        <v>5</v>
      </c>
      <c r="B6" s="12">
        <v>3040700</v>
      </c>
      <c r="C6" s="12">
        <v>3307900</v>
      </c>
      <c r="D6" s="12">
        <v>3307900</v>
      </c>
      <c r="E6" s="12">
        <v>267200</v>
      </c>
      <c r="F6" t="s">
        <v>4220</v>
      </c>
    </row>
    <row r="7" spans="1:6" x14ac:dyDescent="0.25">
      <c r="A7" s="142" t="s">
        <v>6</v>
      </c>
      <c r="B7" s="12">
        <v>974900</v>
      </c>
      <c r="C7" s="12">
        <v>968800</v>
      </c>
      <c r="D7" s="12">
        <v>984400</v>
      </c>
      <c r="E7" s="12">
        <v>9500</v>
      </c>
    </row>
    <row r="8" spans="1:6" x14ac:dyDescent="0.25">
      <c r="A8" s="142" t="s">
        <v>7</v>
      </c>
      <c r="B8" s="12">
        <v>1140700</v>
      </c>
      <c r="C8" s="12">
        <v>2638800</v>
      </c>
      <c r="D8" s="12">
        <v>2702400</v>
      </c>
      <c r="E8" s="12">
        <v>1561700</v>
      </c>
      <c r="F8" t="s">
        <v>4567</v>
      </c>
    </row>
    <row r="9" spans="1:6" x14ac:dyDescent="0.25">
      <c r="A9" s="142" t="s">
        <v>8</v>
      </c>
      <c r="B9" s="12">
        <v>4196450</v>
      </c>
      <c r="C9" s="12">
        <v>4874900</v>
      </c>
      <c r="D9" s="12">
        <v>4831550</v>
      </c>
      <c r="E9" s="12">
        <v>635100</v>
      </c>
      <c r="F9" t="s">
        <v>4218</v>
      </c>
    </row>
    <row r="10" spans="1:6" x14ac:dyDescent="0.25">
      <c r="A10" s="142" t="s">
        <v>9</v>
      </c>
      <c r="B10" s="12">
        <v>18737700</v>
      </c>
      <c r="C10" s="12">
        <v>19042950</v>
      </c>
      <c r="D10" s="12">
        <v>19373450</v>
      </c>
      <c r="E10" s="12">
        <v>635750</v>
      </c>
      <c r="F10" t="s">
        <v>4363</v>
      </c>
    </row>
    <row r="11" spans="1:6" x14ac:dyDescent="0.25">
      <c r="A11" s="142" t="s">
        <v>10</v>
      </c>
      <c r="B11" s="12">
        <v>1852000</v>
      </c>
      <c r="C11" s="12">
        <v>2188300</v>
      </c>
      <c r="D11" s="12">
        <v>2120200</v>
      </c>
      <c r="E11" s="12">
        <v>268200</v>
      </c>
      <c r="F11" t="s">
        <v>4216</v>
      </c>
    </row>
    <row r="12" spans="1:6" x14ac:dyDescent="0.25">
      <c r="A12" s="142" t="s">
        <v>11</v>
      </c>
      <c r="B12" s="12">
        <v>4362500</v>
      </c>
      <c r="C12" s="12">
        <v>3507500</v>
      </c>
      <c r="D12" s="12">
        <v>3660000</v>
      </c>
      <c r="E12" s="12">
        <v>-702500</v>
      </c>
      <c r="F12" t="s">
        <v>4215</v>
      </c>
    </row>
    <row r="13" spans="1:6" x14ac:dyDescent="0.25">
      <c r="A13" s="142" t="s">
        <v>12</v>
      </c>
      <c r="B13" s="12">
        <v>410600</v>
      </c>
      <c r="C13" s="12">
        <v>350000</v>
      </c>
      <c r="D13" s="12">
        <v>350000</v>
      </c>
      <c r="E13" s="12">
        <v>-60600</v>
      </c>
    </row>
    <row r="14" spans="1:6" x14ac:dyDescent="0.25">
      <c r="A14" s="142" t="s">
        <v>13</v>
      </c>
      <c r="B14" s="12">
        <v>100000</v>
      </c>
      <c r="C14" s="12">
        <v>100000</v>
      </c>
      <c r="D14" s="12">
        <v>100000</v>
      </c>
      <c r="E14" s="12">
        <v>0</v>
      </c>
    </row>
    <row r="15" spans="1:6" x14ac:dyDescent="0.25">
      <c r="A15" s="142" t="s">
        <v>14</v>
      </c>
      <c r="B15" s="12">
        <v>719680</v>
      </c>
      <c r="C15" s="12">
        <v>756500</v>
      </c>
      <c r="D15" s="12">
        <v>696500</v>
      </c>
      <c r="E15" s="12">
        <v>-23180</v>
      </c>
    </row>
    <row r="16" spans="1:6" x14ac:dyDescent="0.25">
      <c r="A16" s="142" t="s">
        <v>15</v>
      </c>
      <c r="B16" s="16">
        <v>1525500</v>
      </c>
      <c r="C16" s="16">
        <v>1559600</v>
      </c>
      <c r="D16" s="16">
        <v>1556600</v>
      </c>
      <c r="E16" s="16">
        <v>31100</v>
      </c>
      <c r="F16" t="s">
        <v>4569</v>
      </c>
    </row>
    <row r="17" spans="1:8" x14ac:dyDescent="0.25">
      <c r="B17" s="17">
        <v>39643412</v>
      </c>
      <c r="C17" s="17">
        <v>41876432</v>
      </c>
      <c r="D17" s="17">
        <v>42264182</v>
      </c>
      <c r="E17" s="106">
        <v>2620770</v>
      </c>
    </row>
    <row r="20" spans="1:8" ht="19.05" x14ac:dyDescent="0.35">
      <c r="A20" s="141" t="s">
        <v>146</v>
      </c>
    </row>
    <row r="21" spans="1:8" x14ac:dyDescent="0.25">
      <c r="A21" s="139"/>
    </row>
    <row r="22" spans="1:8" ht="30.75" customHeight="1" x14ac:dyDescent="0.3">
      <c r="A22" s="178" t="s">
        <v>145</v>
      </c>
      <c r="B22" s="237" t="s">
        <v>4241</v>
      </c>
      <c r="C22" s="237" t="s">
        <v>2</v>
      </c>
      <c r="D22" s="237" t="s">
        <v>3</v>
      </c>
      <c r="E22" s="239" t="s">
        <v>16</v>
      </c>
    </row>
    <row r="23" spans="1:8" x14ac:dyDescent="0.25">
      <c r="A23" s="142" t="s">
        <v>4</v>
      </c>
      <c r="B23" s="12">
        <v>2580000</v>
      </c>
      <c r="C23" s="140">
        <v>2580000</v>
      </c>
      <c r="D23" s="140">
        <v>2580000</v>
      </c>
      <c r="E23" s="12">
        <v>0</v>
      </c>
      <c r="F23" t="s">
        <v>4210</v>
      </c>
    </row>
    <row r="24" spans="1:8" x14ac:dyDescent="0.25">
      <c r="A24" s="142" t="s">
        <v>5</v>
      </c>
      <c r="B24" s="12">
        <v>2439200</v>
      </c>
      <c r="C24" s="140">
        <v>2691200</v>
      </c>
      <c r="D24" s="140">
        <v>2691200</v>
      </c>
      <c r="E24" s="12">
        <v>252000</v>
      </c>
      <c r="F24" t="s">
        <v>4220</v>
      </c>
    </row>
    <row r="25" spans="1:8" x14ac:dyDescent="0.25">
      <c r="A25" s="142" t="s">
        <v>6</v>
      </c>
      <c r="B25" s="12">
        <v>974900</v>
      </c>
      <c r="C25" s="140">
        <v>968800</v>
      </c>
      <c r="D25" s="140">
        <v>984400</v>
      </c>
      <c r="E25" s="12">
        <v>9500</v>
      </c>
    </row>
    <row r="26" spans="1:8" x14ac:dyDescent="0.25">
      <c r="A26" s="142" t="s">
        <v>7</v>
      </c>
      <c r="B26" s="12">
        <v>1051700</v>
      </c>
      <c r="C26" s="140">
        <v>2567800</v>
      </c>
      <c r="D26" s="140">
        <v>2631400</v>
      </c>
      <c r="E26" s="12">
        <v>1579700</v>
      </c>
      <c r="F26" t="s">
        <v>4567</v>
      </c>
    </row>
    <row r="27" spans="1:8" x14ac:dyDescent="0.25">
      <c r="A27" s="142" t="s">
        <v>8</v>
      </c>
      <c r="B27" s="12">
        <v>336100</v>
      </c>
      <c r="C27" s="140">
        <v>503200</v>
      </c>
      <c r="D27" s="140">
        <v>452700</v>
      </c>
      <c r="E27" s="12">
        <v>116600</v>
      </c>
      <c r="F27" t="s">
        <v>4219</v>
      </c>
    </row>
    <row r="28" spans="1:8" x14ac:dyDescent="0.25">
      <c r="A28" s="142" t="s">
        <v>9</v>
      </c>
      <c r="B28" s="12">
        <v>2550200</v>
      </c>
      <c r="C28" s="140">
        <v>2452100</v>
      </c>
      <c r="D28" s="140">
        <v>2382100</v>
      </c>
      <c r="E28" s="12">
        <v>-168100</v>
      </c>
      <c r="F28" t="s">
        <v>4212</v>
      </c>
    </row>
    <row r="29" spans="1:8" x14ac:dyDescent="0.25">
      <c r="A29" s="142" t="s">
        <v>10</v>
      </c>
      <c r="B29" s="12">
        <v>1845000</v>
      </c>
      <c r="C29" s="140">
        <v>2181300</v>
      </c>
      <c r="D29" s="140">
        <v>2113200</v>
      </c>
      <c r="E29" s="12">
        <v>268200</v>
      </c>
      <c r="F29" t="s">
        <v>4216</v>
      </c>
    </row>
    <row r="30" spans="1:8" x14ac:dyDescent="0.25">
      <c r="A30" s="142" t="s">
        <v>11</v>
      </c>
      <c r="B30" s="12">
        <v>4312500</v>
      </c>
      <c r="C30" s="140">
        <v>3467500</v>
      </c>
      <c r="D30" s="140">
        <v>3620000</v>
      </c>
      <c r="E30" s="12">
        <v>-692500</v>
      </c>
      <c r="F30" t="s">
        <v>4215</v>
      </c>
      <c r="H30" s="14"/>
    </row>
    <row r="31" spans="1:8" x14ac:dyDescent="0.25">
      <c r="A31" s="142" t="s">
        <v>12</v>
      </c>
      <c r="B31" s="12">
        <v>410600</v>
      </c>
      <c r="C31" s="140">
        <v>350000</v>
      </c>
      <c r="D31" s="140">
        <v>350000</v>
      </c>
      <c r="E31" s="12">
        <v>-60600</v>
      </c>
    </row>
    <row r="32" spans="1:8" x14ac:dyDescent="0.25">
      <c r="A32" s="142" t="s">
        <v>13</v>
      </c>
      <c r="B32" s="12">
        <v>100000</v>
      </c>
      <c r="C32" s="140">
        <v>100000</v>
      </c>
      <c r="D32" s="140">
        <v>100000</v>
      </c>
      <c r="E32" s="12">
        <v>0</v>
      </c>
    </row>
    <row r="33" spans="1:6" x14ac:dyDescent="0.25">
      <c r="A33" s="142" t="s">
        <v>14</v>
      </c>
      <c r="B33" s="12">
        <v>325000</v>
      </c>
      <c r="C33" s="140">
        <v>432000</v>
      </c>
      <c r="D33" s="140">
        <v>372000</v>
      </c>
      <c r="E33" s="12">
        <v>47000</v>
      </c>
    </row>
    <row r="34" spans="1:6" x14ac:dyDescent="0.25">
      <c r="A34" s="142" t="s">
        <v>15</v>
      </c>
      <c r="B34" s="16">
        <v>1260500</v>
      </c>
      <c r="C34" s="143">
        <v>1283600</v>
      </c>
      <c r="D34" s="143">
        <v>1279600</v>
      </c>
      <c r="E34" s="16">
        <v>19100</v>
      </c>
      <c r="F34" t="s">
        <v>4569</v>
      </c>
    </row>
    <row r="35" spans="1:6" x14ac:dyDescent="0.25">
      <c r="B35" s="17">
        <v>18185700</v>
      </c>
      <c r="C35" s="17">
        <v>19577500</v>
      </c>
      <c r="D35" s="17">
        <v>19556600</v>
      </c>
      <c r="E35" s="106">
        <v>1370900</v>
      </c>
    </row>
    <row r="37" spans="1:6" ht="19.05" x14ac:dyDescent="0.35">
      <c r="A37" s="141" t="s">
        <v>148</v>
      </c>
    </row>
    <row r="38" spans="1:6" ht="32.6" x14ac:dyDescent="0.3">
      <c r="A38" s="178" t="s">
        <v>145</v>
      </c>
      <c r="B38" s="237" t="s">
        <v>4241</v>
      </c>
      <c r="C38" s="237" t="s">
        <v>2</v>
      </c>
      <c r="D38" s="237" t="s">
        <v>3</v>
      </c>
      <c r="E38" s="239" t="s">
        <v>16</v>
      </c>
    </row>
    <row r="39" spans="1:6" x14ac:dyDescent="0.25">
      <c r="A39" s="142" t="s">
        <v>4</v>
      </c>
      <c r="B39" s="12">
        <v>1500</v>
      </c>
      <c r="C39" s="12">
        <v>0</v>
      </c>
      <c r="D39" s="140">
        <v>0</v>
      </c>
      <c r="E39" s="12">
        <v>-1500</v>
      </c>
    </row>
    <row r="40" spans="1:6" x14ac:dyDescent="0.25">
      <c r="A40" s="142" t="s">
        <v>5</v>
      </c>
      <c r="B40" s="12">
        <v>599400</v>
      </c>
      <c r="C40" s="12">
        <v>614900</v>
      </c>
      <c r="D40" s="140">
        <v>614900</v>
      </c>
      <c r="E40" s="12">
        <v>15500</v>
      </c>
    </row>
    <row r="41" spans="1:6" x14ac:dyDescent="0.25">
      <c r="A41" s="142" t="s">
        <v>6</v>
      </c>
      <c r="B41" s="12"/>
      <c r="C41" s="12"/>
      <c r="D41" s="140"/>
      <c r="E41" s="12">
        <v>0</v>
      </c>
    </row>
    <row r="42" spans="1:6" x14ac:dyDescent="0.25">
      <c r="A42" s="142" t="s">
        <v>7</v>
      </c>
      <c r="B42" s="12">
        <v>76000</v>
      </c>
      <c r="C42" s="12">
        <v>49700</v>
      </c>
      <c r="D42" s="140">
        <v>49700</v>
      </c>
      <c r="E42" s="12">
        <v>-26300</v>
      </c>
    </row>
    <row r="43" spans="1:6" x14ac:dyDescent="0.25">
      <c r="A43" s="142" t="s">
        <v>8</v>
      </c>
      <c r="B43" s="12">
        <v>2603100</v>
      </c>
      <c r="C43" s="12">
        <v>2871200</v>
      </c>
      <c r="D43" s="140">
        <v>2867100</v>
      </c>
      <c r="E43" s="12">
        <v>264000</v>
      </c>
      <c r="F43" t="s">
        <v>4213</v>
      </c>
    </row>
    <row r="44" spans="1:6" x14ac:dyDescent="0.25">
      <c r="A44" s="142" t="s">
        <v>9</v>
      </c>
      <c r="B44" s="12">
        <v>14289200</v>
      </c>
      <c r="C44" s="12">
        <v>14942500</v>
      </c>
      <c r="D44" s="140">
        <v>15358000</v>
      </c>
      <c r="E44" s="12">
        <v>1068800</v>
      </c>
      <c r="F44" t="s">
        <v>4211</v>
      </c>
    </row>
    <row r="45" spans="1:6" x14ac:dyDescent="0.25">
      <c r="A45" s="142" t="s">
        <v>10</v>
      </c>
      <c r="B45" s="12"/>
      <c r="C45" s="12"/>
      <c r="D45" s="140"/>
      <c r="E45" s="12">
        <v>0</v>
      </c>
    </row>
    <row r="46" spans="1:6" x14ac:dyDescent="0.25">
      <c r="A46" s="142" t="s">
        <v>11</v>
      </c>
      <c r="B46" s="12">
        <v>50000</v>
      </c>
      <c r="C46" s="12">
        <v>40000</v>
      </c>
      <c r="D46" s="140">
        <v>40000</v>
      </c>
      <c r="E46" s="12">
        <v>-10000</v>
      </c>
    </row>
    <row r="47" spans="1:6" x14ac:dyDescent="0.25">
      <c r="A47" s="142" t="s">
        <v>12</v>
      </c>
      <c r="B47" s="12"/>
      <c r="C47" s="12"/>
      <c r="D47" s="140"/>
      <c r="E47" s="12">
        <v>0</v>
      </c>
    </row>
    <row r="48" spans="1:6" x14ac:dyDescent="0.25">
      <c r="A48" s="142" t="s">
        <v>13</v>
      </c>
      <c r="B48" s="12"/>
      <c r="C48" s="12"/>
      <c r="D48" s="140"/>
      <c r="E48" s="12">
        <v>0</v>
      </c>
    </row>
    <row r="49" spans="1:9" x14ac:dyDescent="0.25">
      <c r="A49" s="142" t="s">
        <v>139</v>
      </c>
      <c r="B49" s="12">
        <v>390180</v>
      </c>
      <c r="C49" s="12">
        <v>320000</v>
      </c>
      <c r="D49" s="140">
        <v>320000</v>
      </c>
      <c r="E49" s="12">
        <v>-70180</v>
      </c>
    </row>
    <row r="50" spans="1:9" x14ac:dyDescent="0.25">
      <c r="A50" s="142" t="s">
        <v>15</v>
      </c>
      <c r="B50" s="16">
        <v>265000</v>
      </c>
      <c r="C50" s="16">
        <v>276000</v>
      </c>
      <c r="D50" s="143">
        <v>277000</v>
      </c>
      <c r="E50" s="16">
        <v>12000</v>
      </c>
    </row>
    <row r="51" spans="1:9" x14ac:dyDescent="0.25">
      <c r="B51" s="17">
        <v>18274380</v>
      </c>
      <c r="C51" s="17">
        <v>19114300</v>
      </c>
      <c r="D51" s="17">
        <v>19526700</v>
      </c>
      <c r="E51" s="106">
        <v>1252320</v>
      </c>
    </row>
    <row r="52" spans="1:9" x14ac:dyDescent="0.25">
      <c r="B52" s="17"/>
      <c r="C52" s="17"/>
      <c r="D52" s="17"/>
      <c r="E52" s="106"/>
    </row>
    <row r="54" spans="1:9" ht="19.05" x14ac:dyDescent="0.35">
      <c r="A54" s="141" t="s">
        <v>149</v>
      </c>
    </row>
    <row r="55" spans="1:9" ht="32.6" x14ac:dyDescent="0.3">
      <c r="A55" s="178" t="s">
        <v>145</v>
      </c>
      <c r="B55" s="237" t="s">
        <v>4241</v>
      </c>
      <c r="C55" s="237" t="s">
        <v>2</v>
      </c>
      <c r="D55" s="237" t="s">
        <v>3</v>
      </c>
      <c r="E55" s="239" t="s">
        <v>16</v>
      </c>
    </row>
    <row r="56" spans="1:9" x14ac:dyDescent="0.25">
      <c r="A56" s="142" t="s">
        <v>4</v>
      </c>
      <c r="B56" s="12">
        <v>1182</v>
      </c>
      <c r="C56" s="12">
        <v>1182</v>
      </c>
      <c r="D56" s="12">
        <v>1182</v>
      </c>
      <c r="E56" s="12">
        <v>0</v>
      </c>
    </row>
    <row r="57" spans="1:9" x14ac:dyDescent="0.25">
      <c r="A57" s="142" t="s">
        <v>5</v>
      </c>
      <c r="B57" s="12">
        <v>2100</v>
      </c>
      <c r="C57" s="12">
        <v>1800</v>
      </c>
      <c r="D57" s="12">
        <v>1800</v>
      </c>
      <c r="E57" s="12">
        <v>-300</v>
      </c>
    </row>
    <row r="58" spans="1:9" x14ac:dyDescent="0.25">
      <c r="A58" s="142" t="s">
        <v>6</v>
      </c>
      <c r="B58" s="12"/>
      <c r="C58" s="12"/>
      <c r="D58" s="12"/>
      <c r="E58" s="12">
        <v>0</v>
      </c>
    </row>
    <row r="59" spans="1:9" x14ac:dyDescent="0.25">
      <c r="A59" s="142" t="s">
        <v>7</v>
      </c>
      <c r="B59" s="12">
        <v>13000</v>
      </c>
      <c r="C59" s="12">
        <v>21300</v>
      </c>
      <c r="D59" s="12">
        <v>21300</v>
      </c>
      <c r="E59" s="12">
        <v>8300</v>
      </c>
    </row>
    <row r="60" spans="1:9" x14ac:dyDescent="0.25">
      <c r="A60" s="142" t="s">
        <v>8</v>
      </c>
      <c r="B60" s="12">
        <v>1257250</v>
      </c>
      <c r="C60" s="12">
        <v>1500500</v>
      </c>
      <c r="D60" s="12">
        <v>1511750</v>
      </c>
      <c r="E60" s="12">
        <v>254500</v>
      </c>
      <c r="F60" t="s">
        <v>4214</v>
      </c>
    </row>
    <row r="61" spans="1:9" x14ac:dyDescent="0.25">
      <c r="A61" s="142" t="s">
        <v>9</v>
      </c>
      <c r="B61" s="12">
        <v>1898300</v>
      </c>
      <c r="C61" s="12">
        <v>1648350</v>
      </c>
      <c r="D61" s="12">
        <v>1633350</v>
      </c>
      <c r="E61" s="12">
        <v>-264950</v>
      </c>
      <c r="F61" t="s">
        <v>4212</v>
      </c>
    </row>
    <row r="62" spans="1:9" x14ac:dyDescent="0.25">
      <c r="A62" s="142" t="s">
        <v>10</v>
      </c>
      <c r="B62" s="12">
        <v>7000</v>
      </c>
      <c r="C62" s="12">
        <v>7000</v>
      </c>
      <c r="D62" s="12">
        <v>7000</v>
      </c>
      <c r="E62" s="12">
        <v>0</v>
      </c>
    </row>
    <row r="63" spans="1:9" x14ac:dyDescent="0.25">
      <c r="A63" s="142" t="s">
        <v>11</v>
      </c>
      <c r="B63" s="12">
        <v>0</v>
      </c>
      <c r="C63" s="12">
        <v>0</v>
      </c>
      <c r="D63" s="12">
        <v>0</v>
      </c>
      <c r="E63" s="12">
        <v>0</v>
      </c>
      <c r="I63" s="14"/>
    </row>
    <row r="64" spans="1:9" x14ac:dyDescent="0.25">
      <c r="A64" s="142" t="s">
        <v>12</v>
      </c>
      <c r="B64" s="12"/>
      <c r="C64" s="12"/>
      <c r="D64" s="12"/>
      <c r="E64" s="12">
        <v>0</v>
      </c>
    </row>
    <row r="65" spans="1:5" x14ac:dyDescent="0.25">
      <c r="A65" s="142" t="s">
        <v>13</v>
      </c>
      <c r="B65" s="12"/>
      <c r="C65" s="12"/>
      <c r="D65" s="12"/>
      <c r="E65" s="12">
        <v>0</v>
      </c>
    </row>
    <row r="66" spans="1:5" x14ac:dyDescent="0.25">
      <c r="A66" s="142" t="s">
        <v>139</v>
      </c>
      <c r="B66" s="12">
        <v>4500</v>
      </c>
      <c r="C66" s="12">
        <v>4500</v>
      </c>
      <c r="D66" s="12">
        <v>4500</v>
      </c>
      <c r="E66" s="12">
        <v>0</v>
      </c>
    </row>
    <row r="67" spans="1:5" x14ac:dyDescent="0.25">
      <c r="A67" s="142" t="s">
        <v>15</v>
      </c>
      <c r="B67" s="16"/>
      <c r="C67" s="16"/>
      <c r="D67" s="16"/>
      <c r="E67" s="16">
        <v>0</v>
      </c>
    </row>
    <row r="68" spans="1:5" x14ac:dyDescent="0.25">
      <c r="B68" s="17">
        <v>3183332</v>
      </c>
      <c r="C68" s="17">
        <v>3184632</v>
      </c>
      <c r="D68" s="17">
        <v>3180882</v>
      </c>
      <c r="E68" s="106">
        <v>-2450</v>
      </c>
    </row>
  </sheetData>
  <pageMargins left="0.4" right="0.4" top="0.75" bottom="0.5" header="0.3" footer="0.3"/>
  <pageSetup paperSize="5" scale="80" orientation="landscape" r:id="rId1"/>
  <rowBreaks count="1" manualBreakCount="1">
    <brk id="3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7"/>
  <sheetViews>
    <sheetView workbookViewId="0">
      <selection sqref="A1:XFD1048576"/>
    </sheetView>
  </sheetViews>
  <sheetFormatPr defaultRowHeight="14.3" x14ac:dyDescent="0.25"/>
  <cols>
    <col min="1" max="1" width="36.25" bestFit="1" customWidth="1"/>
    <col min="2" max="4" width="11.625" bestFit="1" customWidth="1"/>
    <col min="5" max="6" width="16.25" customWidth="1"/>
  </cols>
  <sheetData>
    <row r="2" spans="1:11" ht="19.05" x14ac:dyDescent="0.35">
      <c r="A2" s="141" t="s">
        <v>151</v>
      </c>
    </row>
    <row r="3" spans="1:11" x14ac:dyDescent="0.25">
      <c r="A3" s="139"/>
    </row>
    <row r="4" spans="1:11" ht="32.6" x14ac:dyDescent="0.3">
      <c r="A4" s="178" t="s">
        <v>145</v>
      </c>
      <c r="B4" s="237" t="s">
        <v>4241</v>
      </c>
      <c r="C4" s="237" t="s">
        <v>2</v>
      </c>
      <c r="D4" s="237" t="s">
        <v>3</v>
      </c>
      <c r="E4" s="239" t="s">
        <v>16</v>
      </c>
    </row>
    <row r="5" spans="1:11" x14ac:dyDescent="0.25">
      <c r="A5" s="142" t="s">
        <v>4</v>
      </c>
      <c r="B5" s="189">
        <v>1228600</v>
      </c>
      <c r="C5" s="140">
        <v>1598400</v>
      </c>
      <c r="D5" s="140">
        <v>1654165</v>
      </c>
      <c r="E5" s="12">
        <v>425565</v>
      </c>
      <c r="F5" t="s">
        <v>4413</v>
      </c>
    </row>
    <row r="6" spans="1:11" x14ac:dyDescent="0.25">
      <c r="A6" s="142" t="s">
        <v>5</v>
      </c>
      <c r="B6" s="189">
        <v>308000</v>
      </c>
      <c r="C6" s="140">
        <v>463000</v>
      </c>
      <c r="D6" s="140">
        <v>463000</v>
      </c>
      <c r="E6" s="12">
        <v>155000</v>
      </c>
      <c r="F6" t="s">
        <v>4217</v>
      </c>
    </row>
    <row r="7" spans="1:11" x14ac:dyDescent="0.25">
      <c r="A7" s="142" t="s">
        <v>6</v>
      </c>
      <c r="B7" s="189">
        <v>25200</v>
      </c>
      <c r="C7" s="140">
        <v>35900</v>
      </c>
      <c r="D7" s="140">
        <v>36900</v>
      </c>
      <c r="E7" s="12">
        <v>11700</v>
      </c>
      <c r="F7" s="108" t="s">
        <v>4568</v>
      </c>
      <c r="G7" s="108"/>
      <c r="H7" s="108"/>
      <c r="I7" s="108"/>
      <c r="J7" s="108"/>
      <c r="K7" s="108"/>
    </row>
    <row r="8" spans="1:11" x14ac:dyDescent="0.25">
      <c r="A8" s="142" t="s">
        <v>7</v>
      </c>
      <c r="B8" s="189">
        <v>175100</v>
      </c>
      <c r="C8" s="140">
        <v>259500</v>
      </c>
      <c r="D8" s="140">
        <v>261900</v>
      </c>
      <c r="E8" s="12">
        <v>86800</v>
      </c>
      <c r="F8" t="s">
        <v>4221</v>
      </c>
    </row>
    <row r="9" spans="1:11" x14ac:dyDescent="0.25">
      <c r="A9" s="142" t="s">
        <v>8</v>
      </c>
      <c r="B9" s="189">
        <v>74250</v>
      </c>
      <c r="C9" s="140">
        <v>83800</v>
      </c>
      <c r="D9" s="140">
        <v>81900</v>
      </c>
      <c r="E9" s="12">
        <v>7650</v>
      </c>
    </row>
    <row r="10" spans="1:11" x14ac:dyDescent="0.25">
      <c r="A10" s="142" t="s">
        <v>9</v>
      </c>
      <c r="B10" s="189">
        <v>543900</v>
      </c>
      <c r="C10" s="140">
        <v>637300</v>
      </c>
      <c r="D10" s="140">
        <v>637300</v>
      </c>
      <c r="E10" s="12">
        <v>93400</v>
      </c>
      <c r="F10" t="s">
        <v>4223</v>
      </c>
    </row>
    <row r="11" spans="1:11" x14ac:dyDescent="0.25">
      <c r="A11" s="142" t="s">
        <v>10</v>
      </c>
      <c r="B11" s="189">
        <v>137000</v>
      </c>
      <c r="C11" s="140">
        <v>158500</v>
      </c>
      <c r="D11" s="140">
        <v>156450</v>
      </c>
      <c r="E11" s="12">
        <v>19450</v>
      </c>
      <c r="F11" t="s">
        <v>4222</v>
      </c>
    </row>
    <row r="12" spans="1:11" x14ac:dyDescent="0.25">
      <c r="A12" s="142" t="s">
        <v>11</v>
      </c>
      <c r="B12" s="189">
        <v>85000</v>
      </c>
      <c r="C12" s="140">
        <v>100000</v>
      </c>
      <c r="D12" s="140">
        <v>90000</v>
      </c>
      <c r="E12" s="12">
        <v>5000</v>
      </c>
    </row>
    <row r="13" spans="1:11" x14ac:dyDescent="0.25">
      <c r="A13" s="142" t="s">
        <v>12</v>
      </c>
      <c r="B13" s="189">
        <v>5000</v>
      </c>
      <c r="C13" s="140">
        <v>5000</v>
      </c>
      <c r="D13" s="140">
        <v>5000</v>
      </c>
      <c r="E13" s="12">
        <v>0</v>
      </c>
    </row>
    <row r="14" spans="1:11" x14ac:dyDescent="0.25">
      <c r="A14" s="142" t="s">
        <v>13</v>
      </c>
      <c r="B14" s="189">
        <v>1500</v>
      </c>
      <c r="C14" s="140">
        <v>4000</v>
      </c>
      <c r="D14" s="140">
        <v>4000</v>
      </c>
      <c r="E14" s="12">
        <v>2500</v>
      </c>
    </row>
    <row r="15" spans="1:11" x14ac:dyDescent="0.25">
      <c r="A15" s="142" t="s">
        <v>139</v>
      </c>
      <c r="B15" s="189">
        <v>44128</v>
      </c>
      <c r="C15" s="140">
        <v>39700</v>
      </c>
      <c r="D15" s="140">
        <v>39700</v>
      </c>
      <c r="E15" s="12">
        <v>-4428</v>
      </c>
    </row>
    <row r="16" spans="1:11" x14ac:dyDescent="0.25">
      <c r="A16" s="142" t="s">
        <v>15</v>
      </c>
      <c r="B16" s="246">
        <v>28900</v>
      </c>
      <c r="C16" s="143">
        <v>38500</v>
      </c>
      <c r="D16" s="143">
        <v>37500</v>
      </c>
      <c r="E16" s="16">
        <v>8600</v>
      </c>
    </row>
    <row r="17" spans="2:5" x14ac:dyDescent="0.25">
      <c r="B17" s="17">
        <v>2656578</v>
      </c>
      <c r="C17" s="17">
        <v>3423600</v>
      </c>
      <c r="D17" s="17">
        <v>3467815</v>
      </c>
      <c r="E17" s="106">
        <v>811237</v>
      </c>
    </row>
  </sheetData>
  <pageMargins left="0.7" right="0.7" top="0.75" bottom="0.75" header="0.3" footer="0.3"/>
  <pageSetup paperSize="5"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1"/>
  <sheetViews>
    <sheetView workbookViewId="0">
      <pane xSplit="1" ySplit="2" topLeftCell="B3" activePane="bottomRight" state="frozen"/>
      <selection activeCell="B100" sqref="B100"/>
      <selection pane="topRight" activeCell="B100" sqref="B100"/>
      <selection pane="bottomLeft" activeCell="B100" sqref="B100"/>
      <selection pane="bottomRight" activeCell="A5" sqref="A5:A6"/>
    </sheetView>
  </sheetViews>
  <sheetFormatPr defaultRowHeight="14.3" x14ac:dyDescent="0.25"/>
  <cols>
    <col min="1" max="1" width="33.875" bestFit="1" customWidth="1"/>
    <col min="2" max="2" width="15.25" style="12" bestFit="1" customWidth="1"/>
    <col min="3" max="4" width="15.375" style="12" bestFit="1" customWidth="1"/>
    <col min="5" max="5" width="2.75" customWidth="1"/>
    <col min="6" max="6" width="14.25" style="1" bestFit="1" customWidth="1"/>
    <col min="7" max="7" width="15.125" style="1" bestFit="1" customWidth="1"/>
    <col min="8" max="8" width="2.75" customWidth="1"/>
    <col min="9" max="11" width="8" bestFit="1" customWidth="1"/>
    <col min="12" max="12" width="2.875" customWidth="1"/>
    <col min="13" max="14" width="9.25" bestFit="1" customWidth="1"/>
    <col min="16" max="16" width="9.75" bestFit="1" customWidth="1"/>
    <col min="17" max="17" width="11.625" bestFit="1" customWidth="1"/>
  </cols>
  <sheetData>
    <row r="1" spans="1:19" x14ac:dyDescent="0.25">
      <c r="A1" s="114" t="s">
        <v>4254</v>
      </c>
      <c r="B1" s="172"/>
      <c r="C1" s="172"/>
      <c r="D1" s="172"/>
      <c r="F1" s="312" t="s">
        <v>4255</v>
      </c>
      <c r="G1" s="312"/>
      <c r="M1" s="310" t="s">
        <v>4232</v>
      </c>
      <c r="N1" s="310"/>
      <c r="P1" s="310" t="s">
        <v>4256</v>
      </c>
      <c r="Q1" s="310"/>
      <c r="R1" s="310"/>
      <c r="S1" s="6" t="s">
        <v>4257</v>
      </c>
    </row>
    <row r="2" spans="1:19" ht="14.95" customHeight="1" x14ac:dyDescent="0.25">
      <c r="A2" s="170" t="s">
        <v>145</v>
      </c>
      <c r="B2" s="170" t="s">
        <v>4225</v>
      </c>
      <c r="C2" s="170" t="s">
        <v>4226</v>
      </c>
      <c r="D2" s="170" t="s">
        <v>4227</v>
      </c>
      <c r="E2" s="114"/>
      <c r="F2" s="187" t="s">
        <v>4228</v>
      </c>
      <c r="G2" s="187" t="s">
        <v>4229</v>
      </c>
      <c r="M2" s="188" t="s">
        <v>4230</v>
      </c>
      <c r="N2" s="188" t="s">
        <v>4231</v>
      </c>
      <c r="P2" s="188" t="s">
        <v>4258</v>
      </c>
      <c r="Q2" s="188" t="s">
        <v>4230</v>
      </c>
      <c r="R2" s="188" t="s">
        <v>4231</v>
      </c>
      <c r="S2" s="188" t="s">
        <v>4259</v>
      </c>
    </row>
    <row r="3" spans="1:19" ht="14.95" customHeight="1" x14ac:dyDescent="0.25">
      <c r="A3" s="174" t="s">
        <v>120</v>
      </c>
      <c r="B3" s="140">
        <v>5360636</v>
      </c>
      <c r="C3" s="140">
        <f>6095915</f>
        <v>6095915</v>
      </c>
      <c r="D3" s="140">
        <v>6236462</v>
      </c>
      <c r="E3" s="114"/>
      <c r="F3" s="12">
        <f>C3-B3</f>
        <v>735279</v>
      </c>
      <c r="G3" s="12">
        <f>D3-C3</f>
        <v>140547</v>
      </c>
      <c r="I3" s="1">
        <f t="shared" ref="I3:K14" si="0">B3/1000000</f>
        <v>5.3606360000000004</v>
      </c>
      <c r="J3" s="1">
        <f t="shared" si="0"/>
        <v>6.0959149999999998</v>
      </c>
      <c r="K3" s="1">
        <f t="shared" si="0"/>
        <v>6.2364620000000004</v>
      </c>
      <c r="M3" s="182">
        <f t="shared" ref="M3:N15" si="1">(J3-I3)/I3</f>
        <v>0.13716264264165656</v>
      </c>
      <c r="N3" s="183">
        <f t="shared" si="1"/>
        <v>2.305593171820812E-2</v>
      </c>
      <c r="P3" s="1">
        <v>39</v>
      </c>
      <c r="Q3" s="184">
        <v>41</v>
      </c>
      <c r="R3" s="184">
        <v>41</v>
      </c>
      <c r="S3" s="1">
        <f>R3-P3</f>
        <v>2</v>
      </c>
    </row>
    <row r="4" spans="1:19" ht="14.95" customHeight="1" x14ac:dyDescent="0.25">
      <c r="A4" s="174" t="s">
        <v>5</v>
      </c>
      <c r="B4" s="140">
        <v>5687023</v>
      </c>
      <c r="C4" s="140">
        <v>6058446.2400000002</v>
      </c>
      <c r="D4" s="140">
        <v>6242648.0200000005</v>
      </c>
      <c r="E4" s="172"/>
      <c r="F4" s="12">
        <f t="shared" ref="F4:G14" si="2">C4-B4</f>
        <v>371423.24000000022</v>
      </c>
      <c r="G4" s="12">
        <f t="shared" si="2"/>
        <v>184201.78000000026</v>
      </c>
      <c r="H4" s="12"/>
      <c r="I4" s="12">
        <f t="shared" si="0"/>
        <v>5.6870229999999999</v>
      </c>
      <c r="J4" s="12">
        <f t="shared" si="0"/>
        <v>6.0584462400000003</v>
      </c>
      <c r="K4" s="12">
        <f t="shared" si="0"/>
        <v>6.2426480200000007</v>
      </c>
      <c r="L4" s="12"/>
      <c r="M4" s="11">
        <f t="shared" si="1"/>
        <v>6.5310662538203265E-2</v>
      </c>
      <c r="N4" s="11">
        <f t="shared" si="1"/>
        <v>3.0404128831553422E-2</v>
      </c>
      <c r="O4" s="12"/>
      <c r="P4" s="1">
        <v>46.7</v>
      </c>
      <c r="Q4" s="184">
        <v>47.7</v>
      </c>
      <c r="R4" s="184">
        <v>47.7</v>
      </c>
      <c r="S4" s="1">
        <f t="shared" ref="S4:S14" si="3">R4-P4</f>
        <v>1</v>
      </c>
    </row>
    <row r="5" spans="1:19" ht="14.95" customHeight="1" x14ac:dyDescent="0.25">
      <c r="A5" s="174" t="s">
        <v>6</v>
      </c>
      <c r="B5" s="140">
        <v>4845741</v>
      </c>
      <c r="C5" s="140">
        <v>5062695.3</v>
      </c>
      <c r="D5" s="140">
        <v>5245623.5</v>
      </c>
      <c r="E5" s="172"/>
      <c r="F5" s="12">
        <f t="shared" si="2"/>
        <v>216954.29999999981</v>
      </c>
      <c r="G5" s="12">
        <f t="shared" si="2"/>
        <v>182928.20000000019</v>
      </c>
      <c r="H5" s="12"/>
      <c r="I5" s="12">
        <f t="shared" si="0"/>
        <v>4.8457410000000003</v>
      </c>
      <c r="J5" s="12">
        <f t="shared" si="0"/>
        <v>5.0626952999999997</v>
      </c>
      <c r="K5" s="12">
        <f t="shared" si="0"/>
        <v>5.2456234999999998</v>
      </c>
      <c r="L5" s="12"/>
      <c r="M5" s="11">
        <f t="shared" si="1"/>
        <v>4.4772161780829677E-2</v>
      </c>
      <c r="N5" s="11">
        <f t="shared" si="1"/>
        <v>3.6132571517784234E-2</v>
      </c>
      <c r="O5" s="12"/>
      <c r="P5" s="1">
        <v>46</v>
      </c>
      <c r="Q5" s="184">
        <v>46</v>
      </c>
      <c r="R5" s="184">
        <v>46</v>
      </c>
      <c r="S5" s="1">
        <f t="shared" si="3"/>
        <v>0</v>
      </c>
    </row>
    <row r="6" spans="1:19" ht="14.95" customHeight="1" x14ac:dyDescent="0.25">
      <c r="A6" s="174" t="s">
        <v>7</v>
      </c>
      <c r="B6" s="140">
        <v>14935937</v>
      </c>
      <c r="C6" s="140">
        <v>17073389</v>
      </c>
      <c r="D6" s="140">
        <v>17413504</v>
      </c>
      <c r="E6" s="172"/>
      <c r="F6" s="12">
        <f t="shared" si="2"/>
        <v>2137452</v>
      </c>
      <c r="G6" s="12">
        <f t="shared" si="2"/>
        <v>340115</v>
      </c>
      <c r="H6" s="12"/>
      <c r="I6" s="12">
        <f t="shared" si="0"/>
        <v>14.935936999999999</v>
      </c>
      <c r="J6" s="12">
        <f t="shared" si="0"/>
        <v>17.073388999999999</v>
      </c>
      <c r="K6" s="12">
        <f t="shared" si="0"/>
        <v>17.413504</v>
      </c>
      <c r="L6" s="12"/>
      <c r="M6" s="11">
        <f t="shared" si="1"/>
        <v>0.14310799516628919</v>
      </c>
      <c r="N6" s="11">
        <f t="shared" si="1"/>
        <v>1.9920766755797625E-2</v>
      </c>
      <c r="O6" s="12"/>
      <c r="P6" s="1">
        <v>372</v>
      </c>
      <c r="Q6" s="184">
        <v>371</v>
      </c>
      <c r="R6" s="184">
        <v>371</v>
      </c>
      <c r="S6" s="1">
        <f t="shared" si="3"/>
        <v>-1</v>
      </c>
    </row>
    <row r="7" spans="1:19" ht="14.95" customHeight="1" x14ac:dyDescent="0.25">
      <c r="A7" s="174" t="s">
        <v>8</v>
      </c>
      <c r="B7" s="140">
        <v>24757816</v>
      </c>
      <c r="C7" s="140">
        <v>25624474</v>
      </c>
      <c r="D7" s="140">
        <v>26102819</v>
      </c>
      <c r="E7" s="172"/>
      <c r="F7" s="12">
        <f t="shared" si="2"/>
        <v>866658</v>
      </c>
      <c r="G7" s="12">
        <f t="shared" si="2"/>
        <v>478345</v>
      </c>
      <c r="H7" s="12"/>
      <c r="I7" s="12">
        <f t="shared" si="0"/>
        <v>24.757815999999998</v>
      </c>
      <c r="J7" s="12">
        <f t="shared" si="0"/>
        <v>25.624473999999999</v>
      </c>
      <c r="K7" s="12">
        <f t="shared" si="0"/>
        <v>26.102819</v>
      </c>
      <c r="L7" s="12"/>
      <c r="M7" s="11">
        <f t="shared" si="1"/>
        <v>3.50054302043444E-2</v>
      </c>
      <c r="N7" s="11">
        <f t="shared" si="1"/>
        <v>1.8667505135910339E-2</v>
      </c>
      <c r="O7" s="12"/>
      <c r="P7" s="1">
        <v>241</v>
      </c>
      <c r="Q7" s="184">
        <v>241</v>
      </c>
      <c r="R7" s="184">
        <v>241</v>
      </c>
      <c r="S7" s="1">
        <f t="shared" si="3"/>
        <v>0</v>
      </c>
    </row>
    <row r="8" spans="1:19" ht="14.95" customHeight="1" x14ac:dyDescent="0.25">
      <c r="A8" s="174" t="s">
        <v>9</v>
      </c>
      <c r="B8" s="140">
        <v>80852358</v>
      </c>
      <c r="C8" s="140">
        <v>83356693.600000024</v>
      </c>
      <c r="D8" s="140">
        <v>85759634.049999982</v>
      </c>
      <c r="E8" s="172"/>
      <c r="F8" s="12">
        <f t="shared" si="2"/>
        <v>2504335.6000000238</v>
      </c>
      <c r="G8" s="12">
        <f t="shared" si="2"/>
        <v>2402940.4499999583</v>
      </c>
      <c r="H8" s="12"/>
      <c r="I8" s="12">
        <f t="shared" si="0"/>
        <v>80.852357999999995</v>
      </c>
      <c r="J8" s="12">
        <f t="shared" si="0"/>
        <v>83.356693600000028</v>
      </c>
      <c r="K8" s="12">
        <f t="shared" si="0"/>
        <v>85.759634049999988</v>
      </c>
      <c r="L8" s="12"/>
      <c r="M8" s="11">
        <f t="shared" si="1"/>
        <v>3.0974181359064792E-2</v>
      </c>
      <c r="N8" s="11">
        <f t="shared" si="1"/>
        <v>2.8827204465796605E-2</v>
      </c>
      <c r="O8" s="12"/>
      <c r="P8" s="1">
        <v>946</v>
      </c>
      <c r="Q8" s="184">
        <v>949</v>
      </c>
      <c r="R8" s="184">
        <v>949</v>
      </c>
      <c r="S8" s="1">
        <f t="shared" si="3"/>
        <v>3</v>
      </c>
    </row>
    <row r="9" spans="1:19" ht="14.95" customHeight="1" x14ac:dyDescent="0.25">
      <c r="A9" s="174" t="s">
        <v>10</v>
      </c>
      <c r="B9" s="140">
        <v>7856098</v>
      </c>
      <c r="C9" s="140">
        <v>8577942.9400000013</v>
      </c>
      <c r="D9" s="140">
        <v>8696911.0199999996</v>
      </c>
      <c r="E9" s="172"/>
      <c r="F9" s="12">
        <f t="shared" si="2"/>
        <v>721844.94000000134</v>
      </c>
      <c r="G9" s="12">
        <f t="shared" si="2"/>
        <v>118968.07999999821</v>
      </c>
      <c r="H9" s="12"/>
      <c r="I9" s="12">
        <f t="shared" si="0"/>
        <v>7.8560980000000002</v>
      </c>
      <c r="J9" s="12">
        <f t="shared" si="0"/>
        <v>8.5779429400000016</v>
      </c>
      <c r="K9" s="12">
        <f t="shared" si="0"/>
        <v>8.6969110199999999</v>
      </c>
      <c r="L9" s="12"/>
      <c r="M9" s="11">
        <f t="shared" si="1"/>
        <v>9.1883393002480537E-2</v>
      </c>
      <c r="N9" s="11">
        <f t="shared" si="1"/>
        <v>1.386906870704812E-2</v>
      </c>
      <c r="O9" s="12"/>
      <c r="P9" s="1">
        <v>69</v>
      </c>
      <c r="Q9" s="184">
        <v>68</v>
      </c>
      <c r="R9" s="184">
        <v>68</v>
      </c>
      <c r="S9" s="1">
        <f t="shared" si="3"/>
        <v>-1</v>
      </c>
    </row>
    <row r="10" spans="1:19" ht="14.95" customHeight="1" x14ac:dyDescent="0.25">
      <c r="A10" s="174" t="s">
        <v>11</v>
      </c>
      <c r="B10" s="140">
        <v>5332926</v>
      </c>
      <c r="C10" s="140">
        <v>5478438</v>
      </c>
      <c r="D10" s="140">
        <v>5601184</v>
      </c>
      <c r="E10" s="172"/>
      <c r="F10" s="12">
        <f t="shared" si="2"/>
        <v>145512</v>
      </c>
      <c r="G10" s="12">
        <f t="shared" si="2"/>
        <v>122746</v>
      </c>
      <c r="H10" s="12"/>
      <c r="I10" s="12">
        <f t="shared" si="0"/>
        <v>5.3329259999999996</v>
      </c>
      <c r="J10" s="12">
        <f t="shared" si="0"/>
        <v>5.4784379999999997</v>
      </c>
      <c r="K10" s="12">
        <f t="shared" si="0"/>
        <v>5.6011839999999999</v>
      </c>
      <c r="L10" s="12"/>
      <c r="M10" s="11">
        <f t="shared" si="1"/>
        <v>2.7285583936473165E-2</v>
      </c>
      <c r="N10" s="11">
        <f t="shared" si="1"/>
        <v>2.2405291435259513E-2</v>
      </c>
      <c r="O10" s="12"/>
      <c r="P10" s="1">
        <v>34</v>
      </c>
      <c r="Q10" s="184">
        <v>36</v>
      </c>
      <c r="R10" s="184">
        <v>36</v>
      </c>
      <c r="S10" s="1">
        <f t="shared" si="3"/>
        <v>2</v>
      </c>
    </row>
    <row r="11" spans="1:19" ht="14.95" customHeight="1" x14ac:dyDescent="0.25">
      <c r="A11" s="174" t="s">
        <v>12</v>
      </c>
      <c r="B11" s="140">
        <v>1467946</v>
      </c>
      <c r="C11" s="140">
        <v>1597835</v>
      </c>
      <c r="D11" s="140">
        <v>1647418</v>
      </c>
      <c r="E11" s="172"/>
      <c r="F11" s="12">
        <f t="shared" si="2"/>
        <v>129889</v>
      </c>
      <c r="G11" s="12">
        <f t="shared" si="2"/>
        <v>49583</v>
      </c>
      <c r="H11" s="12"/>
      <c r="I11" s="12">
        <f t="shared" si="0"/>
        <v>1.467946</v>
      </c>
      <c r="J11" s="12">
        <f t="shared" si="0"/>
        <v>1.5978349999999999</v>
      </c>
      <c r="K11" s="12">
        <f t="shared" si="0"/>
        <v>1.647418</v>
      </c>
      <c r="L11" s="12"/>
      <c r="M11" s="11">
        <f t="shared" si="1"/>
        <v>8.848350007425336E-2</v>
      </c>
      <c r="N11" s="11">
        <f t="shared" si="1"/>
        <v>3.1031364314838616E-2</v>
      </c>
      <c r="O11" s="12"/>
      <c r="P11" s="1">
        <v>12</v>
      </c>
      <c r="Q11" s="184">
        <v>12</v>
      </c>
      <c r="R11" s="184">
        <v>12</v>
      </c>
      <c r="S11" s="1">
        <f t="shared" si="3"/>
        <v>0</v>
      </c>
    </row>
    <row r="12" spans="1:19" ht="14.95" customHeight="1" x14ac:dyDescent="0.25">
      <c r="A12" s="174" t="s">
        <v>13</v>
      </c>
      <c r="B12" s="140">
        <v>353307</v>
      </c>
      <c r="C12" s="140">
        <v>545834</v>
      </c>
      <c r="D12" s="140">
        <v>551295</v>
      </c>
      <c r="E12" s="172"/>
      <c r="F12" s="12">
        <f t="shared" si="2"/>
        <v>192527</v>
      </c>
      <c r="G12" s="12">
        <f t="shared" si="2"/>
        <v>5461</v>
      </c>
      <c r="H12" s="12"/>
      <c r="I12" s="12">
        <f t="shared" si="0"/>
        <v>0.35330699999999998</v>
      </c>
      <c r="J12" s="12">
        <f t="shared" si="0"/>
        <v>0.54583400000000004</v>
      </c>
      <c r="K12" s="12">
        <f t="shared" si="0"/>
        <v>0.55129499999999998</v>
      </c>
      <c r="L12" s="12"/>
      <c r="M12" s="11">
        <f t="shared" si="1"/>
        <v>0.54492834843351556</v>
      </c>
      <c r="N12" s="11">
        <f t="shared" si="1"/>
        <v>1.000487327649054E-2</v>
      </c>
      <c r="O12" s="12"/>
      <c r="P12" s="1">
        <v>2</v>
      </c>
      <c r="Q12" s="184">
        <v>4</v>
      </c>
      <c r="R12" s="184">
        <v>4</v>
      </c>
      <c r="S12" s="1">
        <f t="shared" si="3"/>
        <v>2</v>
      </c>
    </row>
    <row r="13" spans="1:19" ht="14.95" customHeight="1" x14ac:dyDescent="0.25">
      <c r="A13" s="174" t="s">
        <v>14</v>
      </c>
      <c r="B13" s="140">
        <v>2328065</v>
      </c>
      <c r="C13" s="140">
        <v>2602929</v>
      </c>
      <c r="D13" s="140">
        <v>2661926</v>
      </c>
      <c r="E13" s="172"/>
      <c r="F13" s="12">
        <f t="shared" si="2"/>
        <v>274864</v>
      </c>
      <c r="G13" s="12">
        <f t="shared" si="2"/>
        <v>58997</v>
      </c>
      <c r="H13" s="12"/>
      <c r="I13" s="12">
        <f t="shared" si="0"/>
        <v>2.3280650000000001</v>
      </c>
      <c r="J13" s="12">
        <f t="shared" si="0"/>
        <v>2.602929</v>
      </c>
      <c r="K13" s="12">
        <f t="shared" si="0"/>
        <v>2.6619259999999998</v>
      </c>
      <c r="L13" s="12"/>
      <c r="M13" s="11">
        <f t="shared" si="1"/>
        <v>0.11806543202187224</v>
      </c>
      <c r="N13" s="11">
        <f t="shared" si="1"/>
        <v>2.2665620153296439E-2</v>
      </c>
      <c r="O13" s="12"/>
      <c r="P13" s="1">
        <v>31</v>
      </c>
      <c r="Q13" s="184">
        <v>28</v>
      </c>
      <c r="R13" s="184">
        <v>28</v>
      </c>
      <c r="S13" s="1">
        <f t="shared" si="3"/>
        <v>-3</v>
      </c>
    </row>
    <row r="14" spans="1:19" ht="14.95" customHeight="1" x14ac:dyDescent="0.25">
      <c r="A14" s="174" t="s">
        <v>15</v>
      </c>
      <c r="B14" s="140">
        <v>4894209</v>
      </c>
      <c r="C14" s="189">
        <v>5039908</v>
      </c>
      <c r="D14" s="140">
        <v>5119818</v>
      </c>
      <c r="E14" s="172"/>
      <c r="F14" s="12">
        <f t="shared" si="2"/>
        <v>145699</v>
      </c>
      <c r="G14" s="12">
        <f t="shared" si="2"/>
        <v>79910</v>
      </c>
      <c r="H14" s="12"/>
      <c r="I14" s="12">
        <f t="shared" si="0"/>
        <v>4.894209</v>
      </c>
      <c r="J14" s="12">
        <f t="shared" si="0"/>
        <v>5.0399079999999996</v>
      </c>
      <c r="K14" s="12">
        <f t="shared" si="0"/>
        <v>5.1198180000000004</v>
      </c>
      <c r="L14" s="12"/>
      <c r="M14" s="11">
        <f t="shared" si="1"/>
        <v>2.9769672688681578E-2</v>
      </c>
      <c r="N14" s="11">
        <f t="shared" si="1"/>
        <v>1.5855448155006165E-2</v>
      </c>
      <c r="O14" s="12"/>
      <c r="P14" s="1">
        <v>42</v>
      </c>
      <c r="Q14" s="184">
        <v>42</v>
      </c>
      <c r="R14" s="184">
        <v>41</v>
      </c>
      <c r="S14" s="1">
        <f t="shared" si="3"/>
        <v>-1</v>
      </c>
    </row>
    <row r="15" spans="1:19" x14ac:dyDescent="0.25">
      <c r="A15" s="114"/>
      <c r="B15" s="175">
        <f t="shared" ref="B15" si="4">SUM(B3:B14)</f>
        <v>158672062</v>
      </c>
      <c r="C15" s="175">
        <f>SUM(C3:C14)</f>
        <v>167114500.08000001</v>
      </c>
      <c r="D15" s="175">
        <f>SUM(D3:D14)</f>
        <v>171279242.59</v>
      </c>
      <c r="E15" s="172"/>
      <c r="F15" s="175">
        <f t="shared" ref="F15:G15" si="5">SUM(F3:F14)</f>
        <v>8442438.0800000243</v>
      </c>
      <c r="G15" s="175">
        <f t="shared" si="5"/>
        <v>4164742.5099999569</v>
      </c>
      <c r="H15" s="12"/>
      <c r="I15" s="175">
        <f t="shared" ref="I15:K15" si="6">SUM(I3:I14)</f>
        <v>158.67206199999998</v>
      </c>
      <c r="J15" s="175">
        <f t="shared" si="6"/>
        <v>167.11450008000006</v>
      </c>
      <c r="K15" s="175">
        <f t="shared" si="6"/>
        <v>171.27924258999997</v>
      </c>
      <c r="L15" s="12"/>
      <c r="M15" s="176">
        <f t="shared" si="1"/>
        <v>5.3206834105427293E-2</v>
      </c>
      <c r="N15" s="176">
        <f t="shared" si="1"/>
        <v>2.4921491001715534E-2</v>
      </c>
      <c r="O15" s="12"/>
      <c r="P15" s="190">
        <f>SUM(P3:P14)</f>
        <v>1880.7</v>
      </c>
      <c r="Q15" s="190">
        <f t="shared" ref="Q15:S15" si="7">SUM(Q3:Q14)</f>
        <v>1885.7</v>
      </c>
      <c r="R15" s="190">
        <f t="shared" si="7"/>
        <v>1884.7</v>
      </c>
      <c r="S15" s="190">
        <f t="shared" si="7"/>
        <v>4</v>
      </c>
    </row>
    <row r="16" spans="1:19" x14ac:dyDescent="0.25">
      <c r="A16" s="114"/>
      <c r="B16" s="172"/>
      <c r="C16" s="172"/>
      <c r="D16" s="172"/>
      <c r="E16" s="172"/>
      <c r="F16" s="12"/>
      <c r="G16" s="12"/>
      <c r="H16" s="12"/>
      <c r="I16" s="12"/>
      <c r="J16" s="12"/>
      <c r="K16" s="12"/>
      <c r="L16" s="12"/>
      <c r="M16" s="12"/>
      <c r="N16" s="12"/>
      <c r="O16" s="12"/>
      <c r="P16" s="12"/>
    </row>
    <row r="17" spans="1:16" x14ac:dyDescent="0.25">
      <c r="A17" s="114"/>
      <c r="B17" s="172">
        <f>B3+B20+B55</f>
        <v>8519083</v>
      </c>
      <c r="C17" s="172">
        <f t="shared" ref="C17:D17" si="8">C3+C20+C55</f>
        <v>10242537.302000001</v>
      </c>
      <c r="D17" s="172">
        <f t="shared" si="8"/>
        <v>10628882.739799999</v>
      </c>
      <c r="E17" s="172"/>
      <c r="F17" s="12"/>
      <c r="G17" s="12"/>
      <c r="H17" s="12"/>
      <c r="I17" s="12"/>
      <c r="J17" s="12"/>
      <c r="K17" s="12"/>
      <c r="L17" s="12"/>
      <c r="M17" s="12"/>
      <c r="N17" s="12"/>
      <c r="O17" s="12"/>
      <c r="P17" s="12"/>
    </row>
    <row r="18" spans="1:16" x14ac:dyDescent="0.25">
      <c r="A18" s="114" t="s">
        <v>4260</v>
      </c>
      <c r="B18" s="172"/>
      <c r="C18" s="172"/>
      <c r="D18" s="172"/>
      <c r="E18" s="172"/>
      <c r="F18" s="12"/>
      <c r="G18" s="12"/>
      <c r="H18" s="12"/>
      <c r="I18" s="12"/>
      <c r="J18" s="12"/>
      <c r="K18" s="12"/>
      <c r="L18" s="12"/>
      <c r="M18" s="310" t="s">
        <v>4232</v>
      </c>
      <c r="N18" s="310"/>
      <c r="O18" s="12"/>
      <c r="P18" s="12"/>
    </row>
    <row r="19" spans="1:16" x14ac:dyDescent="0.25">
      <c r="A19" s="170" t="s">
        <v>145</v>
      </c>
      <c r="B19" s="171" t="s">
        <v>4225</v>
      </c>
      <c r="C19" s="171" t="s">
        <v>4226</v>
      </c>
      <c r="D19" s="171" t="s">
        <v>4227</v>
      </c>
      <c r="E19" s="172"/>
      <c r="F19" s="171" t="s">
        <v>4228</v>
      </c>
      <c r="G19" s="171" t="s">
        <v>4229</v>
      </c>
      <c r="H19" s="12"/>
      <c r="I19" s="12"/>
      <c r="J19" s="12"/>
      <c r="K19" s="12"/>
      <c r="L19" s="12"/>
      <c r="M19" s="173" t="s">
        <v>4230</v>
      </c>
      <c r="N19" s="173" t="s">
        <v>4231</v>
      </c>
      <c r="O19" s="12"/>
      <c r="P19" s="12"/>
    </row>
    <row r="20" spans="1:16" x14ac:dyDescent="0.25">
      <c r="A20" s="174" t="s">
        <v>120</v>
      </c>
      <c r="B20" s="140">
        <v>3152447</v>
      </c>
      <c r="C20" s="140">
        <f>4140622.302</f>
        <v>4140622.3020000001</v>
      </c>
      <c r="D20" s="140">
        <f>4386420.7398</f>
        <v>4386420.7397999996</v>
      </c>
      <c r="E20" s="172"/>
      <c r="F20" s="12">
        <f t="shared" ref="F20:G31" si="9">C20-B20</f>
        <v>988175.30200000014</v>
      </c>
      <c r="G20" s="12">
        <f t="shared" si="9"/>
        <v>245798.43779999949</v>
      </c>
      <c r="H20" s="12"/>
      <c r="I20" s="12">
        <f t="shared" ref="I20:K31" si="10">B20/1000000</f>
        <v>3.152447</v>
      </c>
      <c r="J20" s="12">
        <f t="shared" si="10"/>
        <v>4.1406223019999997</v>
      </c>
      <c r="K20" s="12">
        <f t="shared" si="10"/>
        <v>4.3864207397999992</v>
      </c>
      <c r="L20" s="12"/>
      <c r="M20" s="11">
        <f t="shared" ref="M20:N32" si="11">(J20-I20)/I20</f>
        <v>0.31346293910730288</v>
      </c>
      <c r="N20" s="11">
        <f t="shared" si="11"/>
        <v>5.9362680262161127E-2</v>
      </c>
      <c r="O20" s="12"/>
      <c r="P20" s="12"/>
    </row>
    <row r="21" spans="1:16" x14ac:dyDescent="0.25">
      <c r="A21" s="174" t="s">
        <v>5</v>
      </c>
      <c r="B21" s="140">
        <v>3350120</v>
      </c>
      <c r="C21" s="140">
        <v>4124012.907712</v>
      </c>
      <c r="D21" s="140">
        <v>4398969.3932579998</v>
      </c>
      <c r="E21" s="172"/>
      <c r="F21" s="12">
        <f t="shared" si="9"/>
        <v>773892.90771199996</v>
      </c>
      <c r="G21" s="12">
        <f t="shared" si="9"/>
        <v>274956.48554599984</v>
      </c>
      <c r="H21" s="12"/>
      <c r="I21" s="12">
        <f t="shared" si="10"/>
        <v>3.35012</v>
      </c>
      <c r="J21" s="12">
        <f t="shared" si="10"/>
        <v>4.1240129077120002</v>
      </c>
      <c r="K21" s="12">
        <f t="shared" si="10"/>
        <v>4.3989693932579996</v>
      </c>
      <c r="L21" s="12"/>
      <c r="M21" s="11">
        <f t="shared" si="11"/>
        <v>0.23100453348297978</v>
      </c>
      <c r="N21" s="11">
        <f t="shared" si="11"/>
        <v>6.6672072008267566E-2</v>
      </c>
      <c r="O21" s="12"/>
      <c r="P21" s="12"/>
    </row>
    <row r="22" spans="1:16" x14ac:dyDescent="0.25">
      <c r="A22" s="174" t="s">
        <v>6</v>
      </c>
      <c r="B22" s="140">
        <v>2855753</v>
      </c>
      <c r="C22" s="140">
        <v>3436783.836306667</v>
      </c>
      <c r="D22" s="140">
        <v>3687383.0581500004</v>
      </c>
      <c r="E22" s="172"/>
      <c r="F22" s="12">
        <f t="shared" si="9"/>
        <v>581030.83630666696</v>
      </c>
      <c r="G22" s="12">
        <f t="shared" si="9"/>
        <v>250599.22184333345</v>
      </c>
      <c r="H22" s="12"/>
      <c r="I22" s="12">
        <f t="shared" si="10"/>
        <v>2.855753</v>
      </c>
      <c r="J22" s="12">
        <f t="shared" si="10"/>
        <v>3.4367838363066672</v>
      </c>
      <c r="K22" s="12">
        <f t="shared" si="10"/>
        <v>3.6873830581500004</v>
      </c>
      <c r="L22" s="12"/>
      <c r="M22" s="11">
        <f t="shared" si="11"/>
        <v>0.20345976571036331</v>
      </c>
      <c r="N22" s="11">
        <f t="shared" si="11"/>
        <v>7.2916783184315492E-2</v>
      </c>
      <c r="O22" s="12"/>
      <c r="P22" s="12"/>
    </row>
    <row r="23" spans="1:16" x14ac:dyDescent="0.25">
      <c r="A23" s="174" t="s">
        <v>7</v>
      </c>
      <c r="B23" s="140">
        <v>8776876</v>
      </c>
      <c r="C23" s="140">
        <v>11589416.453200003</v>
      </c>
      <c r="D23" s="140">
        <v>12239951.961600004</v>
      </c>
      <c r="E23" s="172"/>
      <c r="F23" s="12">
        <f t="shared" si="9"/>
        <v>2812540.4532000031</v>
      </c>
      <c r="G23" s="12">
        <f t="shared" si="9"/>
        <v>650535.50840000063</v>
      </c>
      <c r="H23" s="12"/>
      <c r="I23" s="12">
        <f t="shared" si="10"/>
        <v>8.7768759999999997</v>
      </c>
      <c r="J23" s="12">
        <f t="shared" si="10"/>
        <v>11.589416453200004</v>
      </c>
      <c r="K23" s="12">
        <f t="shared" si="10"/>
        <v>12.239951961600005</v>
      </c>
      <c r="L23" s="12"/>
      <c r="M23" s="11">
        <f t="shared" si="11"/>
        <v>0.32044892205381553</v>
      </c>
      <c r="N23" s="11">
        <f t="shared" si="11"/>
        <v>5.613186056666198E-2</v>
      </c>
      <c r="O23" s="12"/>
      <c r="P23" s="12"/>
    </row>
    <row r="24" spans="1:16" x14ac:dyDescent="0.25">
      <c r="A24" s="174" t="s">
        <v>8</v>
      </c>
      <c r="B24" s="140">
        <v>14658971</v>
      </c>
      <c r="C24" s="140">
        <v>17524086.791200005</v>
      </c>
      <c r="D24" s="140">
        <v>18481081.895099998</v>
      </c>
      <c r="E24" s="172"/>
      <c r="F24" s="12">
        <f t="shared" si="9"/>
        <v>2865115.7912000045</v>
      </c>
      <c r="G24" s="12">
        <f t="shared" si="9"/>
        <v>956995.103899993</v>
      </c>
      <c r="H24" s="12"/>
      <c r="I24" s="12">
        <f t="shared" si="10"/>
        <v>14.658970999999999</v>
      </c>
      <c r="J24" s="12">
        <f t="shared" si="10"/>
        <v>17.524086791200006</v>
      </c>
      <c r="K24" s="12">
        <f t="shared" si="10"/>
        <v>18.481081895099997</v>
      </c>
      <c r="L24" s="12"/>
      <c r="M24" s="11">
        <f t="shared" si="11"/>
        <v>0.19545135816149758</v>
      </c>
      <c r="N24" s="11">
        <f t="shared" si="11"/>
        <v>5.4610269585092547E-2</v>
      </c>
      <c r="O24" s="12"/>
      <c r="P24" s="12"/>
    </row>
    <row r="25" spans="1:16" x14ac:dyDescent="0.25">
      <c r="A25" s="174" t="s">
        <v>9</v>
      </c>
      <c r="B25" s="140">
        <v>49718931</v>
      </c>
      <c r="C25" s="140">
        <v>59425700.042346701</v>
      </c>
      <c r="D25" s="140">
        <v>63237968.813744992</v>
      </c>
      <c r="E25" s="172"/>
      <c r="F25" s="12">
        <f t="shared" si="9"/>
        <v>9706769.042346701</v>
      </c>
      <c r="G25" s="12">
        <f t="shared" si="9"/>
        <v>3812268.771398291</v>
      </c>
      <c r="H25" s="12"/>
      <c r="I25" s="12">
        <f t="shared" si="10"/>
        <v>49.718930999999998</v>
      </c>
      <c r="J25" s="12">
        <f t="shared" si="10"/>
        <v>59.425700042346698</v>
      </c>
      <c r="K25" s="12">
        <f t="shared" si="10"/>
        <v>63.237968813744992</v>
      </c>
      <c r="L25" s="12"/>
      <c r="M25" s="11">
        <f t="shared" si="11"/>
        <v>0.19523285893549683</v>
      </c>
      <c r="N25" s="11">
        <f t="shared" si="11"/>
        <v>6.4151852963981487E-2</v>
      </c>
      <c r="O25" s="12"/>
      <c r="P25" s="12"/>
    </row>
    <row r="26" spans="1:16" x14ac:dyDescent="0.25">
      <c r="A26" s="174" t="s">
        <v>10</v>
      </c>
      <c r="B26" s="140">
        <v>4652675</v>
      </c>
      <c r="C26" s="140">
        <v>5858457.8010053281</v>
      </c>
      <c r="D26" s="140">
        <v>6156169.9559580004</v>
      </c>
      <c r="E26" s="172"/>
      <c r="F26" s="12">
        <f t="shared" si="9"/>
        <v>1205782.8010053281</v>
      </c>
      <c r="G26" s="12">
        <f t="shared" si="9"/>
        <v>297712.15495267231</v>
      </c>
      <c r="H26" s="12"/>
      <c r="I26" s="12">
        <f t="shared" si="10"/>
        <v>4.6526750000000003</v>
      </c>
      <c r="J26" s="12">
        <f t="shared" si="10"/>
        <v>5.8584578010053283</v>
      </c>
      <c r="K26" s="12">
        <f t="shared" si="10"/>
        <v>6.1561699559580001</v>
      </c>
      <c r="L26" s="12"/>
      <c r="M26" s="11">
        <f t="shared" si="11"/>
        <v>0.25915904313224714</v>
      </c>
      <c r="N26" s="11">
        <f t="shared" si="11"/>
        <v>5.0817495843630302E-2</v>
      </c>
      <c r="O26" s="12"/>
      <c r="P26" s="12"/>
    </row>
    <row r="27" spans="1:16" x14ac:dyDescent="0.25">
      <c r="A27" s="174" t="s">
        <v>11</v>
      </c>
      <c r="B27" s="140">
        <v>3137730</v>
      </c>
      <c r="C27" s="140">
        <v>3723289.0477333302</v>
      </c>
      <c r="D27" s="140">
        <v>3941758.2335999999</v>
      </c>
      <c r="E27" s="172"/>
      <c r="F27" s="12">
        <f t="shared" si="9"/>
        <v>585559.04773333017</v>
      </c>
      <c r="G27" s="12">
        <f t="shared" si="9"/>
        <v>218469.18586666975</v>
      </c>
      <c r="H27" s="12"/>
      <c r="I27" s="12">
        <f t="shared" si="10"/>
        <v>3.1377299999999999</v>
      </c>
      <c r="J27" s="12">
        <f t="shared" si="10"/>
        <v>3.72328904773333</v>
      </c>
      <c r="K27" s="12">
        <f t="shared" si="10"/>
        <v>3.9417582335999999</v>
      </c>
      <c r="L27" s="12"/>
      <c r="M27" s="11">
        <f t="shared" si="11"/>
        <v>0.18661868539782905</v>
      </c>
      <c r="N27" s="11">
        <f t="shared" si="11"/>
        <v>5.8676396880782029E-2</v>
      </c>
      <c r="O27" s="12"/>
      <c r="P27" s="12"/>
    </row>
    <row r="28" spans="1:16" x14ac:dyDescent="0.25">
      <c r="A28" s="174" t="s">
        <v>12</v>
      </c>
      <c r="B28" s="140">
        <v>862616</v>
      </c>
      <c r="C28" s="140">
        <v>1084610.398</v>
      </c>
      <c r="D28" s="140">
        <v>1157970.1122000001</v>
      </c>
      <c r="E28" s="172"/>
      <c r="F28" s="12">
        <f t="shared" si="9"/>
        <v>221994.39800000004</v>
      </c>
      <c r="G28" s="12">
        <f t="shared" si="9"/>
        <v>73359.714200000046</v>
      </c>
      <c r="H28" s="12"/>
      <c r="I28" s="12">
        <f t="shared" si="10"/>
        <v>0.86261600000000005</v>
      </c>
      <c r="J28" s="12">
        <f t="shared" si="10"/>
        <v>1.0846103980000001</v>
      </c>
      <c r="K28" s="12">
        <f t="shared" si="10"/>
        <v>1.1579701122000001</v>
      </c>
      <c r="L28" s="12"/>
      <c r="M28" s="11">
        <f t="shared" si="11"/>
        <v>0.25735019753864996</v>
      </c>
      <c r="N28" s="11">
        <f t="shared" si="11"/>
        <v>6.7636926895845578E-2</v>
      </c>
      <c r="O28" s="12"/>
      <c r="P28" s="12"/>
    </row>
    <row r="29" spans="1:16" x14ac:dyDescent="0.25">
      <c r="A29" s="174" t="s">
        <v>13</v>
      </c>
      <c r="B29" s="140">
        <v>207617</v>
      </c>
      <c r="C29" s="140">
        <v>370512.11920000002</v>
      </c>
      <c r="D29" s="140">
        <v>387505.25550000003</v>
      </c>
      <c r="E29" s="172"/>
      <c r="F29" s="12">
        <f t="shared" si="9"/>
        <v>162895.11920000002</v>
      </c>
      <c r="G29" s="12">
        <f t="shared" si="9"/>
        <v>16993.136300000013</v>
      </c>
      <c r="H29" s="12"/>
      <c r="I29" s="12">
        <f t="shared" si="10"/>
        <v>0.207617</v>
      </c>
      <c r="J29" s="12">
        <f t="shared" si="10"/>
        <v>0.37051211919999999</v>
      </c>
      <c r="K29" s="12">
        <f t="shared" si="10"/>
        <v>0.38750525550000003</v>
      </c>
      <c r="L29" s="12"/>
      <c r="M29" s="11">
        <f t="shared" si="11"/>
        <v>0.78459432127426942</v>
      </c>
      <c r="N29" s="11">
        <f t="shared" si="11"/>
        <v>4.586391488810454E-2</v>
      </c>
      <c r="O29" s="12"/>
      <c r="P29" s="12"/>
    </row>
    <row r="30" spans="1:16" x14ac:dyDescent="0.25">
      <c r="A30" s="174" t="s">
        <v>14</v>
      </c>
      <c r="B30" s="140">
        <v>1368053</v>
      </c>
      <c r="C30" s="140">
        <v>1766868.2052</v>
      </c>
      <c r="D30" s="140">
        <v>1871067.7853999997</v>
      </c>
      <c r="E30" s="172"/>
      <c r="F30" s="12">
        <f t="shared" si="9"/>
        <v>398815.20519999997</v>
      </c>
      <c r="G30" s="12">
        <f t="shared" si="9"/>
        <v>104199.58019999973</v>
      </c>
      <c r="H30" s="12"/>
      <c r="I30" s="12">
        <f t="shared" si="10"/>
        <v>1.368053</v>
      </c>
      <c r="J30" s="12">
        <f t="shared" si="10"/>
        <v>1.7668682052</v>
      </c>
      <c r="K30" s="12">
        <f t="shared" si="10"/>
        <v>1.8710677853999997</v>
      </c>
      <c r="L30" s="12"/>
      <c r="M30" s="11">
        <f t="shared" si="11"/>
        <v>0.29152028846835615</v>
      </c>
      <c r="N30" s="11">
        <f t="shared" si="11"/>
        <v>5.8974166773353036E-2</v>
      </c>
      <c r="O30" s="12"/>
      <c r="P30" s="12"/>
    </row>
    <row r="31" spans="1:16" x14ac:dyDescent="0.25">
      <c r="A31" s="174" t="s">
        <v>15</v>
      </c>
      <c r="B31" s="140">
        <v>2876964</v>
      </c>
      <c r="C31" s="140">
        <v>3423895.2570666661</v>
      </c>
      <c r="D31" s="140">
        <v>3602328.2922</v>
      </c>
      <c r="E31" s="172"/>
      <c r="F31" s="12">
        <f t="shared" si="9"/>
        <v>546931.25706666615</v>
      </c>
      <c r="G31" s="12">
        <f t="shared" si="9"/>
        <v>178433.03513333388</v>
      </c>
      <c r="H31" s="12"/>
      <c r="I31" s="12">
        <f t="shared" si="10"/>
        <v>2.8769640000000001</v>
      </c>
      <c r="J31" s="12">
        <f t="shared" si="10"/>
        <v>3.4238952570666661</v>
      </c>
      <c r="K31" s="12">
        <f t="shared" si="10"/>
        <v>3.6023282922000002</v>
      </c>
      <c r="L31" s="12"/>
      <c r="M31" s="11">
        <f t="shared" si="11"/>
        <v>0.19010709103995252</v>
      </c>
      <c r="N31" s="11">
        <f t="shared" si="11"/>
        <v>5.211404606056845E-2</v>
      </c>
      <c r="O31" s="12"/>
      <c r="P31" s="12"/>
    </row>
    <row r="32" spans="1:16" x14ac:dyDescent="0.25">
      <c r="A32" s="114"/>
      <c r="B32" s="175">
        <f t="shared" ref="B32:D32" si="12">SUM(B20:B31)</f>
        <v>95618753</v>
      </c>
      <c r="C32" s="175">
        <f t="shared" si="12"/>
        <v>116468255.16097072</v>
      </c>
      <c r="D32" s="175">
        <f t="shared" si="12"/>
        <v>123548575.49651101</v>
      </c>
      <c r="E32" s="172"/>
      <c r="F32" s="175">
        <f t="shared" ref="F32:G32" si="13">SUM(F20:F31)</f>
        <v>20849502.160970703</v>
      </c>
      <c r="G32" s="175">
        <f t="shared" si="13"/>
        <v>7080320.3355402937</v>
      </c>
      <c r="H32" s="12"/>
      <c r="I32" s="175">
        <f t="shared" ref="I32:K32" si="14">SUM(I20:I31)</f>
        <v>95.618753000000012</v>
      </c>
      <c r="J32" s="175">
        <f t="shared" si="14"/>
        <v>116.4682551609707</v>
      </c>
      <c r="K32" s="175">
        <f t="shared" si="14"/>
        <v>123.54857549651101</v>
      </c>
      <c r="L32" s="12"/>
      <c r="M32" s="176">
        <f t="shared" si="11"/>
        <v>0.218048254205644</v>
      </c>
      <c r="N32" s="176">
        <f t="shared" si="11"/>
        <v>6.0791846892138984E-2</v>
      </c>
      <c r="O32" s="12"/>
      <c r="P32" s="12"/>
    </row>
    <row r="33" spans="1:16" x14ac:dyDescent="0.25">
      <c r="A33" s="114"/>
      <c r="B33" s="172"/>
      <c r="C33" s="172"/>
      <c r="D33" s="172"/>
      <c r="E33" s="172"/>
      <c r="F33" s="12"/>
      <c r="G33" s="12"/>
      <c r="H33" s="12"/>
      <c r="I33" s="12"/>
      <c r="J33" s="12"/>
      <c r="K33" s="12"/>
      <c r="L33" s="12"/>
      <c r="M33" s="12"/>
      <c r="N33" s="12"/>
      <c r="O33" s="12"/>
      <c r="P33" s="12"/>
    </row>
    <row r="34" spans="1:16" x14ac:dyDescent="0.25">
      <c r="A34" s="114"/>
      <c r="B34" s="172">
        <f>B32+B15</f>
        <v>254290815</v>
      </c>
      <c r="C34" s="172">
        <f t="shared" ref="C34:D34" si="15">C32+C15</f>
        <v>283582755.24097073</v>
      </c>
      <c r="D34" s="172">
        <f t="shared" si="15"/>
        <v>294827818.08651102</v>
      </c>
      <c r="E34" s="172"/>
      <c r="F34" s="12"/>
      <c r="G34" s="12"/>
      <c r="H34" s="12"/>
      <c r="I34" s="12"/>
      <c r="J34" s="12"/>
      <c r="K34" s="12"/>
      <c r="L34" s="12"/>
      <c r="M34" s="12"/>
      <c r="N34" s="12"/>
      <c r="O34" s="12"/>
      <c r="P34" s="12"/>
    </row>
    <row r="35" spans="1:16" x14ac:dyDescent="0.25">
      <c r="A35" s="114" t="s">
        <v>4261</v>
      </c>
      <c r="B35" s="172"/>
      <c r="C35" s="172"/>
      <c r="D35" s="172"/>
      <c r="E35" s="12"/>
      <c r="F35" s="12"/>
      <c r="G35" s="12"/>
      <c r="H35" s="12"/>
      <c r="I35" s="12"/>
      <c r="J35" s="12"/>
      <c r="K35" s="12"/>
      <c r="L35" s="12"/>
      <c r="M35" s="310" t="s">
        <v>4232</v>
      </c>
      <c r="N35" s="310"/>
      <c r="O35" s="12"/>
      <c r="P35" s="12"/>
    </row>
    <row r="36" spans="1:16" x14ac:dyDescent="0.25">
      <c r="A36" s="170" t="s">
        <v>145</v>
      </c>
      <c r="B36" s="171" t="s">
        <v>4225</v>
      </c>
      <c r="C36" s="171" t="s">
        <v>4226</v>
      </c>
      <c r="D36" s="171" t="s">
        <v>4227</v>
      </c>
      <c r="E36" s="12"/>
      <c r="F36" s="171" t="s">
        <v>4228</v>
      </c>
      <c r="G36" s="171" t="s">
        <v>4229</v>
      </c>
      <c r="H36" s="12"/>
      <c r="I36" s="12"/>
      <c r="J36" s="12"/>
      <c r="K36" s="12"/>
      <c r="L36" s="12"/>
      <c r="M36" s="173" t="s">
        <v>4230</v>
      </c>
      <c r="N36" s="173" t="s">
        <v>4231</v>
      </c>
      <c r="O36" s="12"/>
      <c r="P36" s="12"/>
    </row>
    <row r="37" spans="1:16" x14ac:dyDescent="0.25">
      <c r="A37" s="174" t="s">
        <v>120</v>
      </c>
      <c r="B37" s="140">
        <v>4335089</v>
      </c>
      <c r="C37" s="140">
        <f>4419412.56+145550</f>
        <v>4564962.5599999996</v>
      </c>
      <c r="D37" s="140">
        <f>4478677.56+148169</f>
        <v>4626846.5599999996</v>
      </c>
      <c r="E37" s="12"/>
      <c r="F37" s="12">
        <f t="shared" ref="F37:G48" si="16">C37-B37</f>
        <v>229873.55999999959</v>
      </c>
      <c r="G37" s="12">
        <f t="shared" si="16"/>
        <v>61884</v>
      </c>
      <c r="H37" s="12"/>
      <c r="I37" s="12">
        <f t="shared" ref="I37:K48" si="17">B37/1000000</f>
        <v>4.335089</v>
      </c>
      <c r="J37" s="12">
        <f t="shared" si="17"/>
        <v>4.5649625599999997</v>
      </c>
      <c r="K37" s="12">
        <f t="shared" si="17"/>
        <v>4.6268465599999997</v>
      </c>
      <c r="L37" s="12"/>
      <c r="M37" s="11">
        <f t="shared" ref="M37:N49" si="18">(J37-I37)/I37</f>
        <v>5.3026260821865408E-2</v>
      </c>
      <c r="N37" s="11">
        <f t="shared" si="18"/>
        <v>1.3556299572367151E-2</v>
      </c>
      <c r="O37" s="12"/>
      <c r="P37" s="12"/>
    </row>
    <row r="38" spans="1:16" x14ac:dyDescent="0.25">
      <c r="A38" s="174" t="s">
        <v>5</v>
      </c>
      <c r="B38" s="140">
        <v>7398300</v>
      </c>
      <c r="C38" s="140">
        <v>7999760</v>
      </c>
      <c r="D38" s="140">
        <v>7963760</v>
      </c>
      <c r="E38" s="12"/>
      <c r="F38" s="12">
        <f t="shared" si="16"/>
        <v>601460</v>
      </c>
      <c r="G38" s="12">
        <f t="shared" si="16"/>
        <v>-36000</v>
      </c>
      <c r="H38" s="12"/>
      <c r="I38" s="12">
        <f t="shared" si="17"/>
        <v>7.3982999999999999</v>
      </c>
      <c r="J38" s="12">
        <f t="shared" si="17"/>
        <v>7.9997600000000002</v>
      </c>
      <c r="K38" s="12">
        <f t="shared" si="17"/>
        <v>7.9637599999999997</v>
      </c>
      <c r="L38" s="12"/>
      <c r="M38" s="11">
        <f t="shared" si="18"/>
        <v>8.1297054728789092E-2</v>
      </c>
      <c r="N38" s="11">
        <f t="shared" si="18"/>
        <v>-4.5001350040501809E-3</v>
      </c>
      <c r="O38" s="12"/>
      <c r="P38" s="12"/>
    </row>
    <row r="39" spans="1:16" x14ac:dyDescent="0.25">
      <c r="A39" s="174" t="s">
        <v>6</v>
      </c>
      <c r="B39" s="140">
        <v>1178950</v>
      </c>
      <c r="C39" s="140">
        <v>1166550</v>
      </c>
      <c r="D39" s="140">
        <v>1206150</v>
      </c>
      <c r="E39" s="12"/>
      <c r="F39" s="12">
        <f t="shared" si="16"/>
        <v>-12400</v>
      </c>
      <c r="G39" s="12">
        <f t="shared" si="16"/>
        <v>39600</v>
      </c>
      <c r="H39" s="12"/>
      <c r="I39" s="12">
        <f t="shared" si="17"/>
        <v>1.1789499999999999</v>
      </c>
      <c r="J39" s="12">
        <f t="shared" si="17"/>
        <v>1.16655</v>
      </c>
      <c r="K39" s="12">
        <f t="shared" si="17"/>
        <v>1.2061500000000001</v>
      </c>
      <c r="L39" s="12"/>
      <c r="M39" s="11">
        <f t="shared" si="18"/>
        <v>-1.0517833665549826E-2</v>
      </c>
      <c r="N39" s="11">
        <f t="shared" si="18"/>
        <v>3.3946251768034015E-2</v>
      </c>
      <c r="O39" s="12"/>
      <c r="P39" s="12"/>
    </row>
    <row r="40" spans="1:16" x14ac:dyDescent="0.25">
      <c r="A40" s="174" t="s">
        <v>7</v>
      </c>
      <c r="B40" s="140">
        <v>2576900</v>
      </c>
      <c r="C40" s="140">
        <v>3336100</v>
      </c>
      <c r="D40" s="140">
        <v>3354900</v>
      </c>
      <c r="E40" s="12"/>
      <c r="F40" s="12">
        <f t="shared" si="16"/>
        <v>759200</v>
      </c>
      <c r="G40" s="12">
        <f t="shared" si="16"/>
        <v>18800</v>
      </c>
      <c r="H40" s="12"/>
      <c r="I40" s="12">
        <f t="shared" si="17"/>
        <v>2.5769000000000002</v>
      </c>
      <c r="J40" s="12">
        <f t="shared" si="17"/>
        <v>3.3361000000000001</v>
      </c>
      <c r="K40" s="12">
        <f t="shared" si="17"/>
        <v>3.3549000000000002</v>
      </c>
      <c r="L40" s="12"/>
      <c r="M40" s="11">
        <f t="shared" si="18"/>
        <v>0.2946175637393767</v>
      </c>
      <c r="N40" s="11">
        <f t="shared" si="18"/>
        <v>5.6353226821738408E-3</v>
      </c>
      <c r="O40" s="12"/>
      <c r="P40" s="12"/>
    </row>
    <row r="41" spans="1:16" x14ac:dyDescent="0.25">
      <c r="A41" s="174" t="s">
        <v>8</v>
      </c>
      <c r="B41" s="140">
        <v>13306642</v>
      </c>
      <c r="C41" s="140">
        <v>14620967.5</v>
      </c>
      <c r="D41" s="140">
        <v>15181027.9</v>
      </c>
      <c r="E41" s="12"/>
      <c r="F41" s="12">
        <f t="shared" si="16"/>
        <v>1314325.5</v>
      </c>
      <c r="G41" s="12">
        <f t="shared" si="16"/>
        <v>560060.40000000037</v>
      </c>
      <c r="H41" s="12"/>
      <c r="I41" s="12">
        <f t="shared" si="17"/>
        <v>13.306642</v>
      </c>
      <c r="J41" s="12">
        <f t="shared" si="17"/>
        <v>14.620967500000001</v>
      </c>
      <c r="K41" s="12">
        <f t="shared" si="17"/>
        <v>15.1810279</v>
      </c>
      <c r="L41" s="12"/>
      <c r="M41" s="11">
        <f t="shared" si="18"/>
        <v>9.8772139507473086E-2</v>
      </c>
      <c r="N41" s="11">
        <f t="shared" si="18"/>
        <v>3.8305289988504479E-2</v>
      </c>
      <c r="O41" s="12"/>
      <c r="P41" s="12"/>
    </row>
    <row r="42" spans="1:16" x14ac:dyDescent="0.25">
      <c r="A42" s="174" t="s">
        <v>9</v>
      </c>
      <c r="B42" s="140">
        <v>75655861</v>
      </c>
      <c r="C42" s="140">
        <v>78356873.083333328</v>
      </c>
      <c r="D42" s="140">
        <v>79672023.61666666</v>
      </c>
      <c r="E42" s="12"/>
      <c r="F42" s="12">
        <f t="shared" si="16"/>
        <v>2701012.0833333284</v>
      </c>
      <c r="G42" s="12">
        <f t="shared" si="16"/>
        <v>1315150.5333333313</v>
      </c>
      <c r="H42" s="12"/>
      <c r="I42" s="12">
        <f t="shared" si="17"/>
        <v>75.655861000000002</v>
      </c>
      <c r="J42" s="12">
        <f t="shared" si="17"/>
        <v>78.356873083333326</v>
      </c>
      <c r="K42" s="12">
        <f t="shared" si="17"/>
        <v>79.672023616666664</v>
      </c>
      <c r="L42" s="12"/>
      <c r="M42" s="11">
        <f t="shared" si="18"/>
        <v>3.5701293298787844E-2</v>
      </c>
      <c r="N42" s="11">
        <f t="shared" si="18"/>
        <v>1.678411199403863E-2</v>
      </c>
      <c r="O42" s="12"/>
      <c r="P42" s="12"/>
    </row>
    <row r="43" spans="1:16" x14ac:dyDescent="0.25">
      <c r="A43" s="174" t="s">
        <v>10</v>
      </c>
      <c r="B43" s="140">
        <v>2671700</v>
      </c>
      <c r="C43" s="140">
        <v>3065343.5</v>
      </c>
      <c r="D43" s="140">
        <v>3025538.9</v>
      </c>
      <c r="E43" s="12"/>
      <c r="F43" s="12">
        <f t="shared" si="16"/>
        <v>393643.5</v>
      </c>
      <c r="G43" s="12">
        <f t="shared" si="16"/>
        <v>-39804.600000000093</v>
      </c>
      <c r="H43" s="12"/>
      <c r="I43" s="12">
        <f t="shared" si="17"/>
        <v>2.6717</v>
      </c>
      <c r="J43" s="12">
        <f t="shared" si="17"/>
        <v>3.0653435</v>
      </c>
      <c r="K43" s="12">
        <f t="shared" si="17"/>
        <v>3.0255388999999999</v>
      </c>
      <c r="L43" s="12"/>
      <c r="M43" s="11">
        <f t="shared" si="18"/>
        <v>0.14733821162555677</v>
      </c>
      <c r="N43" s="11">
        <f t="shared" si="18"/>
        <v>-1.2985363630536048E-2</v>
      </c>
      <c r="O43" s="12"/>
      <c r="P43" s="12"/>
    </row>
    <row r="44" spans="1:16" x14ac:dyDescent="0.25">
      <c r="A44" s="174" t="s">
        <v>11</v>
      </c>
      <c r="B44" s="140">
        <v>4874320</v>
      </c>
      <c r="C44" s="140">
        <v>4000605</v>
      </c>
      <c r="D44" s="140">
        <v>4195987</v>
      </c>
      <c r="E44" s="12"/>
      <c r="F44" s="12">
        <f t="shared" si="16"/>
        <v>-873715</v>
      </c>
      <c r="G44" s="12">
        <f t="shared" si="16"/>
        <v>195382</v>
      </c>
      <c r="H44" s="12"/>
      <c r="I44" s="12">
        <f t="shared" si="17"/>
        <v>4.87432</v>
      </c>
      <c r="J44" s="12">
        <f t="shared" si="17"/>
        <v>4.0006050000000002</v>
      </c>
      <c r="K44" s="12">
        <f t="shared" si="17"/>
        <v>4.1959869999999997</v>
      </c>
      <c r="L44" s="12"/>
      <c r="M44" s="11">
        <f t="shared" si="18"/>
        <v>-0.1792485926242019</v>
      </c>
      <c r="N44" s="11">
        <f t="shared" si="18"/>
        <v>4.8838113235373022E-2</v>
      </c>
      <c r="O44" s="12"/>
      <c r="P44" s="12"/>
    </row>
    <row r="45" spans="1:16" x14ac:dyDescent="0.25">
      <c r="A45" s="174" t="s">
        <v>12</v>
      </c>
      <c r="B45" s="140">
        <v>481100</v>
      </c>
      <c r="C45" s="140">
        <v>419500</v>
      </c>
      <c r="D45" s="140">
        <v>419500</v>
      </c>
      <c r="E45" s="12"/>
      <c r="F45" s="12">
        <f t="shared" si="16"/>
        <v>-61600</v>
      </c>
      <c r="G45" s="12">
        <f t="shared" si="16"/>
        <v>0</v>
      </c>
      <c r="H45" s="12"/>
      <c r="I45" s="12">
        <f t="shared" si="17"/>
        <v>0.48110000000000003</v>
      </c>
      <c r="J45" s="12">
        <f t="shared" si="17"/>
        <v>0.41949999999999998</v>
      </c>
      <c r="K45" s="12">
        <f t="shared" si="17"/>
        <v>0.41949999999999998</v>
      </c>
      <c r="L45" s="12"/>
      <c r="M45" s="11">
        <f t="shared" si="18"/>
        <v>-0.12803990854292255</v>
      </c>
      <c r="N45" s="11">
        <f t="shared" si="18"/>
        <v>0</v>
      </c>
      <c r="O45" s="12"/>
      <c r="P45" s="12"/>
    </row>
    <row r="46" spans="1:16" x14ac:dyDescent="0.25">
      <c r="A46" s="174" t="s">
        <v>13</v>
      </c>
      <c r="B46" s="140">
        <v>285446</v>
      </c>
      <c r="C46" s="140">
        <v>134000</v>
      </c>
      <c r="D46" s="140">
        <v>134000</v>
      </c>
      <c r="E46" s="12"/>
      <c r="F46" s="12">
        <f t="shared" si="16"/>
        <v>-151446</v>
      </c>
      <c r="G46" s="12">
        <f t="shared" si="16"/>
        <v>0</v>
      </c>
      <c r="H46" s="12"/>
      <c r="I46" s="12">
        <f t="shared" si="17"/>
        <v>0.28544599999999998</v>
      </c>
      <c r="J46" s="12">
        <f t="shared" si="17"/>
        <v>0.13400000000000001</v>
      </c>
      <c r="K46" s="12">
        <f t="shared" si="17"/>
        <v>0.13400000000000001</v>
      </c>
      <c r="L46" s="12"/>
      <c r="M46" s="11">
        <f t="shared" si="18"/>
        <v>-0.53055919508418403</v>
      </c>
      <c r="N46" s="11">
        <f t="shared" si="18"/>
        <v>0</v>
      </c>
      <c r="O46" s="12"/>
      <c r="P46" s="12"/>
    </row>
    <row r="47" spans="1:16" x14ac:dyDescent="0.25">
      <c r="A47" s="174" t="s">
        <v>14</v>
      </c>
      <c r="B47" s="140">
        <v>1101338</v>
      </c>
      <c r="C47" s="140">
        <v>1333463</v>
      </c>
      <c r="D47" s="140">
        <v>1268336.2000000002</v>
      </c>
      <c r="E47" s="12"/>
      <c r="F47" s="12">
        <f t="shared" si="16"/>
        <v>232125</v>
      </c>
      <c r="G47" s="12">
        <f t="shared" si="16"/>
        <v>-65126.799999999814</v>
      </c>
      <c r="H47" s="12"/>
      <c r="I47" s="12">
        <f t="shared" si="17"/>
        <v>1.1013379999999999</v>
      </c>
      <c r="J47" s="12">
        <f t="shared" si="17"/>
        <v>1.3334630000000001</v>
      </c>
      <c r="K47" s="12">
        <f t="shared" si="17"/>
        <v>1.2683362000000002</v>
      </c>
      <c r="L47" s="12"/>
      <c r="M47" s="11">
        <f t="shared" si="18"/>
        <v>0.2107663587381895</v>
      </c>
      <c r="N47" s="11">
        <f t="shared" si="18"/>
        <v>-4.8840350275935529E-2</v>
      </c>
      <c r="O47" s="12"/>
      <c r="P47" s="12"/>
    </row>
    <row r="48" spans="1:16" x14ac:dyDescent="0.25">
      <c r="A48" s="174" t="s">
        <v>15</v>
      </c>
      <c r="B48" s="140">
        <v>4091580</v>
      </c>
      <c r="C48" s="140">
        <v>4460507.5</v>
      </c>
      <c r="D48" s="140">
        <v>4433350</v>
      </c>
      <c r="E48" s="12"/>
      <c r="F48" s="12">
        <f t="shared" si="16"/>
        <v>368927.5</v>
      </c>
      <c r="G48" s="12">
        <f t="shared" si="16"/>
        <v>-27157.5</v>
      </c>
      <c r="H48" s="12"/>
      <c r="I48" s="12">
        <f t="shared" si="17"/>
        <v>4.0915800000000004</v>
      </c>
      <c r="J48" s="12">
        <f t="shared" si="17"/>
        <v>4.4605075000000003</v>
      </c>
      <c r="K48" s="12">
        <f t="shared" si="17"/>
        <v>4.4333499999999999</v>
      </c>
      <c r="L48" s="12"/>
      <c r="M48" s="11">
        <f t="shared" si="18"/>
        <v>9.0167490309366993E-2</v>
      </c>
      <c r="N48" s="11">
        <f t="shared" si="18"/>
        <v>-6.0884327624155746E-3</v>
      </c>
      <c r="O48" s="12"/>
      <c r="P48" s="12"/>
    </row>
    <row r="49" spans="1:16" x14ac:dyDescent="0.25">
      <c r="A49" s="114"/>
      <c r="B49" s="175">
        <f t="shared" ref="B49:D49" si="19">SUM(B37:B48)</f>
        <v>117957226</v>
      </c>
      <c r="C49" s="175">
        <f t="shared" si="19"/>
        <v>123458632.14333333</v>
      </c>
      <c r="D49" s="175">
        <f t="shared" si="19"/>
        <v>125481420.17666666</v>
      </c>
      <c r="E49" s="12"/>
      <c r="F49" s="175">
        <f t="shared" ref="F49:G49" si="20">SUM(F37:F48)</f>
        <v>5501406.143333328</v>
      </c>
      <c r="G49" s="175">
        <f t="shared" si="20"/>
        <v>2022788.0333333318</v>
      </c>
      <c r="H49" s="12"/>
      <c r="I49" s="175">
        <f t="shared" ref="I49:K49" si="21">SUM(I37:I48)</f>
        <v>117.95722599999999</v>
      </c>
      <c r="J49" s="175">
        <f t="shared" si="21"/>
        <v>123.45863214333333</v>
      </c>
      <c r="K49" s="175">
        <f t="shared" si="21"/>
        <v>125.48142017666667</v>
      </c>
      <c r="L49" s="12"/>
      <c r="M49" s="176">
        <f t="shared" si="18"/>
        <v>4.6638992199878805E-2</v>
      </c>
      <c r="N49" s="176">
        <f t="shared" si="18"/>
        <v>1.6384338609753264E-2</v>
      </c>
      <c r="O49" s="12"/>
      <c r="P49" s="12"/>
    </row>
    <row r="50" spans="1:16" x14ac:dyDescent="0.25">
      <c r="A50" s="114"/>
      <c r="B50" s="172"/>
      <c r="C50" s="172"/>
      <c r="D50" s="172"/>
      <c r="E50" s="12"/>
      <c r="F50" s="12"/>
      <c r="G50" s="12"/>
      <c r="H50" s="12"/>
      <c r="I50" s="12"/>
      <c r="J50" s="12"/>
      <c r="K50" s="12"/>
      <c r="L50" s="12"/>
      <c r="M50" s="12"/>
      <c r="N50" s="12"/>
      <c r="O50" s="12"/>
      <c r="P50" s="12"/>
    </row>
    <row r="51" spans="1:16" x14ac:dyDescent="0.25">
      <c r="A51" s="114"/>
      <c r="B51" s="172"/>
      <c r="C51" s="172"/>
      <c r="D51" s="172"/>
      <c r="E51" s="12"/>
      <c r="F51" s="12"/>
      <c r="G51" s="12"/>
      <c r="H51" s="12"/>
      <c r="I51" s="12"/>
      <c r="J51" s="12"/>
      <c r="K51" s="12"/>
      <c r="L51" s="12"/>
      <c r="M51" s="12"/>
      <c r="N51" s="12"/>
      <c r="O51" s="12"/>
      <c r="P51" s="12"/>
    </row>
    <row r="52" spans="1:16" x14ac:dyDescent="0.25">
      <c r="A52" s="114"/>
      <c r="B52" s="172"/>
      <c r="C52" s="172"/>
      <c r="D52" s="172">
        <f>D60-B60</f>
        <v>754694</v>
      </c>
      <c r="E52" s="12"/>
      <c r="F52" s="12"/>
      <c r="G52" s="12"/>
      <c r="H52" s="12"/>
      <c r="I52" s="12"/>
      <c r="J52" s="12"/>
      <c r="K52" s="12"/>
      <c r="L52" s="12"/>
      <c r="M52" s="12"/>
      <c r="N52" s="12"/>
      <c r="O52" s="12"/>
      <c r="P52" s="12"/>
    </row>
    <row r="53" spans="1:16" x14ac:dyDescent="0.25">
      <c r="A53" s="114" t="s">
        <v>4262</v>
      </c>
      <c r="B53" s="172"/>
      <c r="C53" s="172"/>
      <c r="D53" s="172"/>
      <c r="E53" s="12"/>
      <c r="F53" s="12"/>
      <c r="G53" s="12"/>
      <c r="H53" s="12"/>
      <c r="I53" s="12"/>
      <c r="J53" s="12"/>
      <c r="K53" s="12"/>
      <c r="L53" s="12"/>
      <c r="M53" s="310" t="s">
        <v>4232</v>
      </c>
      <c r="N53" s="310"/>
      <c r="O53" s="12"/>
      <c r="P53" s="12"/>
    </row>
    <row r="54" spans="1:16" x14ac:dyDescent="0.25">
      <c r="A54" s="170" t="s">
        <v>145</v>
      </c>
      <c r="B54" s="171" t="s">
        <v>4225</v>
      </c>
      <c r="C54" s="171" t="s">
        <v>4226</v>
      </c>
      <c r="D54" s="171" t="s">
        <v>4227</v>
      </c>
      <c r="E54" s="172"/>
      <c r="F54" s="171" t="s">
        <v>4228</v>
      </c>
      <c r="G54" s="171" t="s">
        <v>4229</v>
      </c>
      <c r="H54" s="12"/>
      <c r="I54" s="12"/>
      <c r="J54" s="12"/>
      <c r="K54" s="12"/>
      <c r="L54" s="12"/>
      <c r="M54" s="173" t="s">
        <v>4230</v>
      </c>
      <c r="N54" s="173" t="s">
        <v>4231</v>
      </c>
      <c r="O54" s="12"/>
      <c r="P54" s="12"/>
    </row>
    <row r="55" spans="1:16" x14ac:dyDescent="0.25">
      <c r="A55" s="174" t="s">
        <v>120</v>
      </c>
      <c r="B55" s="140">
        <v>6000</v>
      </c>
      <c r="C55" s="140">
        <v>6000</v>
      </c>
      <c r="D55" s="140">
        <v>6000</v>
      </c>
      <c r="E55" s="172"/>
      <c r="F55" s="12">
        <f t="shared" ref="F55:G66" si="22">C55-B55</f>
        <v>0</v>
      </c>
      <c r="G55" s="12">
        <f t="shared" si="22"/>
        <v>0</v>
      </c>
      <c r="H55" s="12"/>
      <c r="I55" s="12">
        <f>B55/1000000</f>
        <v>6.0000000000000001E-3</v>
      </c>
      <c r="J55" s="12">
        <f t="shared" ref="J55:K66" si="23">C55/1000000</f>
        <v>6.0000000000000001E-3</v>
      </c>
      <c r="K55" s="12">
        <f t="shared" si="23"/>
        <v>6.0000000000000001E-3</v>
      </c>
      <c r="L55" s="12"/>
      <c r="M55" s="11"/>
      <c r="N55" s="11"/>
      <c r="O55" s="12"/>
      <c r="P55" s="12"/>
    </row>
    <row r="56" spans="1:16" x14ac:dyDescent="0.25">
      <c r="A56" s="174" t="s">
        <v>5</v>
      </c>
      <c r="B56" s="140">
        <v>21000</v>
      </c>
      <c r="C56" s="140">
        <v>25500</v>
      </c>
      <c r="D56" s="140">
        <v>23500</v>
      </c>
      <c r="E56" s="172"/>
      <c r="F56" s="12">
        <f t="shared" si="22"/>
        <v>4500</v>
      </c>
      <c r="G56" s="12">
        <f t="shared" si="22"/>
        <v>-2000</v>
      </c>
      <c r="H56" s="12"/>
      <c r="I56" s="12">
        <f t="shared" ref="I56:I66" si="24">B56/1000000</f>
        <v>2.1000000000000001E-2</v>
      </c>
      <c r="J56" s="12">
        <f t="shared" si="23"/>
        <v>2.5499999999999998E-2</v>
      </c>
      <c r="K56" s="12">
        <f t="shared" si="23"/>
        <v>2.35E-2</v>
      </c>
      <c r="L56" s="12"/>
      <c r="M56" s="11">
        <f t="shared" ref="M56:N67" si="25">(J56-I56)/I56</f>
        <v>0.21428571428571414</v>
      </c>
      <c r="N56" s="11">
        <f t="shared" si="25"/>
        <v>-7.8431372549019551E-2</v>
      </c>
      <c r="O56" s="12"/>
      <c r="P56" s="12"/>
    </row>
    <row r="57" spans="1:16" x14ac:dyDescent="0.25">
      <c r="A57" s="174" t="s">
        <v>6</v>
      </c>
      <c r="B57" s="140">
        <v>21000</v>
      </c>
      <c r="C57" s="140">
        <v>500</v>
      </c>
      <c r="D57" s="140">
        <v>500</v>
      </c>
      <c r="E57" s="172"/>
      <c r="F57" s="12">
        <f t="shared" si="22"/>
        <v>-20500</v>
      </c>
      <c r="G57" s="12">
        <f t="shared" si="22"/>
        <v>0</v>
      </c>
      <c r="H57" s="12"/>
      <c r="I57" s="12">
        <f t="shared" si="24"/>
        <v>2.1000000000000001E-2</v>
      </c>
      <c r="J57" s="12">
        <f t="shared" si="23"/>
        <v>5.0000000000000001E-4</v>
      </c>
      <c r="K57" s="12">
        <f t="shared" si="23"/>
        <v>5.0000000000000001E-4</v>
      </c>
      <c r="L57" s="12"/>
      <c r="M57" s="11">
        <f t="shared" si="25"/>
        <v>-0.97619047619047616</v>
      </c>
      <c r="N57" s="11">
        <f t="shared" si="25"/>
        <v>0</v>
      </c>
      <c r="O57" s="12"/>
      <c r="P57" s="12"/>
    </row>
    <row r="58" spans="1:16" x14ac:dyDescent="0.25">
      <c r="A58" s="174" t="s">
        <v>7</v>
      </c>
      <c r="B58" s="140">
        <v>0</v>
      </c>
      <c r="C58" s="140">
        <v>0</v>
      </c>
      <c r="D58" s="140">
        <v>0</v>
      </c>
      <c r="E58" s="172"/>
      <c r="F58" s="12">
        <f t="shared" si="22"/>
        <v>0</v>
      </c>
      <c r="G58" s="12">
        <f t="shared" si="22"/>
        <v>0</v>
      </c>
      <c r="H58" s="12"/>
      <c r="I58" s="12">
        <f t="shared" si="24"/>
        <v>0</v>
      </c>
      <c r="J58" s="12">
        <f t="shared" si="23"/>
        <v>0</v>
      </c>
      <c r="K58" s="12">
        <f t="shared" si="23"/>
        <v>0</v>
      </c>
      <c r="L58" s="12"/>
      <c r="M58" s="11"/>
      <c r="N58" s="11"/>
      <c r="O58" s="12"/>
      <c r="P58" s="12"/>
    </row>
    <row r="59" spans="1:16" x14ac:dyDescent="0.25">
      <c r="A59" s="174" t="s">
        <v>8</v>
      </c>
      <c r="B59" s="140">
        <v>444350</v>
      </c>
      <c r="C59" s="140">
        <v>454700</v>
      </c>
      <c r="D59" s="140">
        <v>451700</v>
      </c>
      <c r="E59" s="172"/>
      <c r="F59" s="12">
        <f t="shared" si="22"/>
        <v>10350</v>
      </c>
      <c r="G59" s="12">
        <f t="shared" si="22"/>
        <v>-3000</v>
      </c>
      <c r="H59" s="12"/>
      <c r="I59" s="12">
        <f t="shared" si="24"/>
        <v>0.44435000000000002</v>
      </c>
      <c r="J59" s="12">
        <f t="shared" si="23"/>
        <v>0.45469999999999999</v>
      </c>
      <c r="K59" s="12">
        <f t="shared" si="23"/>
        <v>0.45169999999999999</v>
      </c>
      <c r="L59" s="12"/>
      <c r="M59" s="11">
        <f t="shared" si="25"/>
        <v>2.329244964554961E-2</v>
      </c>
      <c r="N59" s="11">
        <f t="shared" si="25"/>
        <v>-6.597756762700688E-3</v>
      </c>
      <c r="O59" s="12"/>
      <c r="P59" s="12"/>
    </row>
    <row r="60" spans="1:16" x14ac:dyDescent="0.25">
      <c r="A60" s="174" t="s">
        <v>9</v>
      </c>
      <c r="B60" s="140">
        <v>7764206</v>
      </c>
      <c r="C60" s="140">
        <v>8481700</v>
      </c>
      <c r="D60" s="140">
        <v>8518900</v>
      </c>
      <c r="E60" s="172"/>
      <c r="F60" s="12">
        <f t="shared" si="22"/>
        <v>717494</v>
      </c>
      <c r="G60" s="12">
        <f t="shared" si="22"/>
        <v>37200</v>
      </c>
      <c r="H60" s="12"/>
      <c r="I60" s="12">
        <f t="shared" si="24"/>
        <v>7.7642059999999997</v>
      </c>
      <c r="J60" s="12">
        <f t="shared" si="23"/>
        <v>8.4817</v>
      </c>
      <c r="K60" s="12">
        <f t="shared" si="23"/>
        <v>8.5189000000000004</v>
      </c>
      <c r="L60" s="12"/>
      <c r="M60" s="11">
        <f t="shared" si="25"/>
        <v>9.2410479577692856E-2</v>
      </c>
      <c r="N60" s="11">
        <f t="shared" si="25"/>
        <v>4.3859132013629749E-3</v>
      </c>
      <c r="O60" s="12"/>
      <c r="P60" s="12"/>
    </row>
    <row r="61" spans="1:16" x14ac:dyDescent="0.25">
      <c r="A61" s="174" t="s">
        <v>10</v>
      </c>
      <c r="B61" s="140">
        <v>92300</v>
      </c>
      <c r="C61" s="140">
        <v>79000</v>
      </c>
      <c r="D61" s="140">
        <v>92000</v>
      </c>
      <c r="E61" s="172"/>
      <c r="F61" s="12">
        <f t="shared" si="22"/>
        <v>-13300</v>
      </c>
      <c r="G61" s="12">
        <f t="shared" si="22"/>
        <v>13000</v>
      </c>
      <c r="H61" s="12"/>
      <c r="I61" s="12">
        <f t="shared" si="24"/>
        <v>9.2299999999999993E-2</v>
      </c>
      <c r="J61" s="12">
        <f t="shared" si="23"/>
        <v>7.9000000000000001E-2</v>
      </c>
      <c r="K61" s="12">
        <f t="shared" si="23"/>
        <v>9.1999999999999998E-2</v>
      </c>
      <c r="L61" s="12"/>
      <c r="M61" s="11">
        <f t="shared" si="25"/>
        <v>-0.14409534127843979</v>
      </c>
      <c r="N61" s="11">
        <f t="shared" si="25"/>
        <v>0.16455696202531642</v>
      </c>
      <c r="O61" s="12"/>
      <c r="P61" s="12"/>
    </row>
    <row r="62" spans="1:16" x14ac:dyDescent="0.25">
      <c r="A62" s="174" t="s">
        <v>11</v>
      </c>
      <c r="B62" s="140">
        <v>10000</v>
      </c>
      <c r="C62" s="140">
        <v>10000</v>
      </c>
      <c r="D62" s="140">
        <v>10000</v>
      </c>
      <c r="E62" s="172"/>
      <c r="F62" s="12">
        <f t="shared" si="22"/>
        <v>0</v>
      </c>
      <c r="G62" s="12">
        <f t="shared" si="22"/>
        <v>0</v>
      </c>
      <c r="H62" s="12"/>
      <c r="I62" s="12">
        <f t="shared" si="24"/>
        <v>0.01</v>
      </c>
      <c r="J62" s="12">
        <f t="shared" si="23"/>
        <v>0.01</v>
      </c>
      <c r="K62" s="12">
        <f t="shared" si="23"/>
        <v>0.01</v>
      </c>
      <c r="L62" s="12"/>
      <c r="M62" s="11">
        <f t="shared" si="25"/>
        <v>0</v>
      </c>
      <c r="N62" s="11">
        <f t="shared" si="25"/>
        <v>0</v>
      </c>
      <c r="O62" s="12"/>
      <c r="P62" s="12"/>
    </row>
    <row r="63" spans="1:16" x14ac:dyDescent="0.25">
      <c r="A63" s="174" t="s">
        <v>12</v>
      </c>
      <c r="B63" s="140">
        <v>0</v>
      </c>
      <c r="C63" s="140">
        <v>0</v>
      </c>
      <c r="D63" s="140">
        <v>0</v>
      </c>
      <c r="E63" s="172"/>
      <c r="F63" s="12">
        <f t="shared" si="22"/>
        <v>0</v>
      </c>
      <c r="G63" s="12">
        <f t="shared" si="22"/>
        <v>0</v>
      </c>
      <c r="H63" s="12"/>
      <c r="I63" s="12">
        <f t="shared" si="24"/>
        <v>0</v>
      </c>
      <c r="J63" s="12">
        <f t="shared" si="23"/>
        <v>0</v>
      </c>
      <c r="K63" s="12">
        <f t="shared" si="23"/>
        <v>0</v>
      </c>
      <c r="L63" s="12"/>
      <c r="M63" s="11"/>
      <c r="N63" s="11"/>
      <c r="O63" s="12"/>
      <c r="P63" s="12"/>
    </row>
    <row r="64" spans="1:16" x14ac:dyDescent="0.25">
      <c r="A64" s="174" t="s">
        <v>13</v>
      </c>
      <c r="B64" s="140">
        <v>0</v>
      </c>
      <c r="C64" s="140">
        <v>0</v>
      </c>
      <c r="D64" s="140">
        <v>0</v>
      </c>
      <c r="E64" s="172"/>
      <c r="F64" s="12">
        <f t="shared" si="22"/>
        <v>0</v>
      </c>
      <c r="G64" s="12">
        <f t="shared" si="22"/>
        <v>0</v>
      </c>
      <c r="H64" s="12"/>
      <c r="I64" s="12">
        <f t="shared" si="24"/>
        <v>0</v>
      </c>
      <c r="J64" s="12">
        <f t="shared" si="23"/>
        <v>0</v>
      </c>
      <c r="K64" s="12">
        <f t="shared" si="23"/>
        <v>0</v>
      </c>
      <c r="L64" s="12"/>
      <c r="M64" s="11"/>
      <c r="N64" s="11"/>
      <c r="O64" s="12"/>
      <c r="P64" s="12"/>
    </row>
    <row r="65" spans="1:17" x14ac:dyDescent="0.25">
      <c r="A65" s="174" t="s">
        <v>14</v>
      </c>
      <c r="B65" s="140">
        <v>0</v>
      </c>
      <c r="C65" s="140">
        <v>0</v>
      </c>
      <c r="D65" s="140">
        <v>0</v>
      </c>
      <c r="E65" s="172"/>
      <c r="F65" s="12">
        <f t="shared" si="22"/>
        <v>0</v>
      </c>
      <c r="G65" s="12">
        <f t="shared" si="22"/>
        <v>0</v>
      </c>
      <c r="H65" s="12"/>
      <c r="I65" s="12">
        <f t="shared" si="24"/>
        <v>0</v>
      </c>
      <c r="J65" s="12">
        <f t="shared" si="23"/>
        <v>0</v>
      </c>
      <c r="K65" s="12">
        <f t="shared" si="23"/>
        <v>0</v>
      </c>
      <c r="L65" s="12"/>
      <c r="M65" s="11"/>
      <c r="N65" s="11"/>
      <c r="O65" s="12"/>
      <c r="P65" s="12"/>
    </row>
    <row r="66" spans="1:17" x14ac:dyDescent="0.25">
      <c r="A66" s="174" t="s">
        <v>15</v>
      </c>
      <c r="B66" s="140">
        <v>2440</v>
      </c>
      <c r="C66" s="140">
        <v>6200</v>
      </c>
      <c r="D66" s="140">
        <v>7700</v>
      </c>
      <c r="E66" s="172"/>
      <c r="F66" s="12">
        <f t="shared" si="22"/>
        <v>3760</v>
      </c>
      <c r="G66" s="12">
        <f t="shared" si="22"/>
        <v>1500</v>
      </c>
      <c r="H66" s="12"/>
      <c r="I66" s="12">
        <f t="shared" si="24"/>
        <v>2.4399999999999999E-3</v>
      </c>
      <c r="J66" s="12">
        <f t="shared" si="23"/>
        <v>6.1999999999999998E-3</v>
      </c>
      <c r="K66" s="12">
        <f t="shared" si="23"/>
        <v>7.7000000000000002E-3</v>
      </c>
      <c r="L66" s="12"/>
      <c r="M66" s="11">
        <f t="shared" si="25"/>
        <v>1.540983606557377</v>
      </c>
      <c r="N66" s="11">
        <f t="shared" si="25"/>
        <v>0.24193548387096783</v>
      </c>
      <c r="O66" s="12"/>
      <c r="P66" s="12"/>
    </row>
    <row r="67" spans="1:17" x14ac:dyDescent="0.25">
      <c r="A67" s="114"/>
      <c r="B67" s="175">
        <f t="shared" ref="B67:D67" si="26">SUM(B55:B66)</f>
        <v>8361296</v>
      </c>
      <c r="C67" s="175">
        <f t="shared" si="26"/>
        <v>9063600</v>
      </c>
      <c r="D67" s="175">
        <f t="shared" si="26"/>
        <v>9110300</v>
      </c>
      <c r="E67" s="12"/>
      <c r="F67" s="175">
        <f t="shared" ref="F67:G67" si="27">SUM(F55:F66)</f>
        <v>702304</v>
      </c>
      <c r="G67" s="175">
        <f t="shared" si="27"/>
        <v>46700</v>
      </c>
      <c r="H67" s="12"/>
      <c r="I67" s="175">
        <f t="shared" ref="I67:K67" si="28">SUM(I55:I66)</f>
        <v>8.3612959999999994</v>
      </c>
      <c r="J67" s="175">
        <f t="shared" si="28"/>
        <v>9.063600000000001</v>
      </c>
      <c r="K67" s="175">
        <f t="shared" si="28"/>
        <v>9.1103000000000005</v>
      </c>
      <c r="L67" s="12"/>
      <c r="M67" s="176">
        <f t="shared" si="25"/>
        <v>8.3994634324631209E-2</v>
      </c>
      <c r="N67" s="176">
        <f t="shared" si="25"/>
        <v>5.1524780440442555E-3</v>
      </c>
      <c r="O67" s="12"/>
      <c r="P67" s="12"/>
    </row>
    <row r="68" spans="1:17" x14ac:dyDescent="0.25">
      <c r="A68" s="114"/>
      <c r="B68" s="172"/>
      <c r="C68" s="172"/>
      <c r="D68" s="172"/>
      <c r="E68" s="172"/>
      <c r="F68" s="172"/>
      <c r="G68" s="172"/>
      <c r="H68" s="12"/>
      <c r="I68" s="12"/>
      <c r="J68" s="12"/>
      <c r="K68" s="12"/>
      <c r="L68" s="12"/>
      <c r="M68" s="12"/>
      <c r="N68" s="12"/>
      <c r="O68" s="12"/>
      <c r="P68" s="12"/>
    </row>
    <row r="69" spans="1:17" x14ac:dyDescent="0.25">
      <c r="E69" s="12"/>
      <c r="F69" s="12"/>
      <c r="G69" s="12"/>
      <c r="H69" s="12"/>
      <c r="I69" s="12"/>
      <c r="J69" s="12"/>
      <c r="K69" s="12"/>
      <c r="L69" s="12"/>
      <c r="M69" s="12"/>
      <c r="N69" s="12"/>
      <c r="O69" s="12"/>
      <c r="P69" s="12"/>
    </row>
    <row r="70" spans="1:17" x14ac:dyDescent="0.25">
      <c r="A70" t="s">
        <v>4263</v>
      </c>
      <c r="E70" s="12"/>
      <c r="F70" s="12"/>
      <c r="G70" s="12"/>
      <c r="H70" s="12"/>
      <c r="I70" s="12"/>
      <c r="J70" s="12"/>
      <c r="K70" s="12"/>
      <c r="L70" s="12"/>
      <c r="M70" s="310" t="s">
        <v>4232</v>
      </c>
      <c r="N70" s="310"/>
      <c r="O70" s="12"/>
      <c r="P70" s="12"/>
    </row>
    <row r="71" spans="1:17" x14ac:dyDescent="0.25">
      <c r="A71" s="191" t="s">
        <v>145</v>
      </c>
      <c r="B71" s="171" t="s">
        <v>4264</v>
      </c>
      <c r="C71" s="171" t="s">
        <v>4226</v>
      </c>
      <c r="D71" s="171" t="s">
        <v>4227</v>
      </c>
      <c r="E71" s="172"/>
      <c r="F71" s="171" t="s">
        <v>4228</v>
      </c>
      <c r="G71" s="171" t="s">
        <v>4229</v>
      </c>
      <c r="H71" s="12"/>
      <c r="I71" s="12"/>
      <c r="J71" s="12"/>
      <c r="K71" s="12"/>
      <c r="L71" s="12"/>
      <c r="M71" s="173" t="s">
        <v>4230</v>
      </c>
      <c r="N71" s="173" t="s">
        <v>4231</v>
      </c>
      <c r="O71" s="12"/>
      <c r="P71" s="12"/>
    </row>
    <row r="72" spans="1:17" x14ac:dyDescent="0.25">
      <c r="A72" s="192" t="s">
        <v>120</v>
      </c>
      <c r="B72" s="140"/>
      <c r="C72" s="140"/>
      <c r="D72" s="140"/>
      <c r="E72" s="172"/>
      <c r="F72" s="12">
        <f t="shared" ref="F72:G83" si="29">C72-B72</f>
        <v>0</v>
      </c>
      <c r="G72" s="12">
        <f t="shared" si="29"/>
        <v>0</v>
      </c>
      <c r="H72" s="12"/>
      <c r="I72" s="12">
        <f t="shared" ref="I72:K83" si="30">B72/1000000</f>
        <v>0</v>
      </c>
      <c r="J72" s="12">
        <f t="shared" si="30"/>
        <v>0</v>
      </c>
      <c r="K72" s="12">
        <f t="shared" si="30"/>
        <v>0</v>
      </c>
      <c r="L72" s="12"/>
      <c r="M72" s="11"/>
      <c r="N72" s="11"/>
      <c r="O72" s="12"/>
      <c r="P72" s="12"/>
    </row>
    <row r="73" spans="1:17" x14ac:dyDescent="0.25">
      <c r="A73" s="192" t="s">
        <v>5</v>
      </c>
      <c r="B73" s="140"/>
      <c r="C73" s="140"/>
      <c r="D73" s="140"/>
      <c r="E73" s="172"/>
      <c r="F73" s="12">
        <f t="shared" si="29"/>
        <v>0</v>
      </c>
      <c r="G73" s="12">
        <f t="shared" si="29"/>
        <v>0</v>
      </c>
      <c r="H73" s="12"/>
      <c r="I73" s="12">
        <f t="shared" si="30"/>
        <v>0</v>
      </c>
      <c r="J73" s="12">
        <f t="shared" si="30"/>
        <v>0</v>
      </c>
      <c r="K73" s="12">
        <f t="shared" si="30"/>
        <v>0</v>
      </c>
      <c r="L73" s="12"/>
      <c r="M73" s="11"/>
      <c r="N73" s="11"/>
      <c r="O73" s="12"/>
      <c r="P73" s="12"/>
    </row>
    <row r="74" spans="1:17" x14ac:dyDescent="0.25">
      <c r="A74" s="192" t="s">
        <v>6</v>
      </c>
      <c r="B74" s="140"/>
      <c r="C74" s="140"/>
      <c r="D74" s="140"/>
      <c r="E74" s="172"/>
      <c r="F74" s="12">
        <f t="shared" si="29"/>
        <v>0</v>
      </c>
      <c r="G74" s="12">
        <f t="shared" si="29"/>
        <v>0</v>
      </c>
      <c r="H74" s="12"/>
      <c r="I74" s="12">
        <f t="shared" si="30"/>
        <v>0</v>
      </c>
      <c r="J74" s="12">
        <f t="shared" si="30"/>
        <v>0</v>
      </c>
      <c r="K74" s="12">
        <f t="shared" si="30"/>
        <v>0</v>
      </c>
      <c r="L74" s="12"/>
      <c r="M74" s="11"/>
      <c r="N74" s="11"/>
      <c r="O74" s="12"/>
      <c r="P74" s="12"/>
    </row>
    <row r="75" spans="1:17" x14ac:dyDescent="0.25">
      <c r="A75" s="192" t="s">
        <v>7</v>
      </c>
      <c r="B75" s="140">
        <v>418285</v>
      </c>
      <c r="C75" s="140">
        <v>539531</v>
      </c>
      <c r="D75" s="140">
        <v>406302</v>
      </c>
      <c r="E75" s="172"/>
      <c r="F75" s="12">
        <f t="shared" si="29"/>
        <v>121246</v>
      </c>
      <c r="G75" s="12">
        <f t="shared" si="29"/>
        <v>-133229</v>
      </c>
      <c r="H75" s="12"/>
      <c r="I75" s="12">
        <f t="shared" si="30"/>
        <v>0.41828500000000002</v>
      </c>
      <c r="J75" s="12">
        <f t="shared" si="30"/>
        <v>0.53953099999999998</v>
      </c>
      <c r="K75" s="12">
        <f t="shared" si="30"/>
        <v>0.406302</v>
      </c>
      <c r="L75" s="12"/>
      <c r="M75" s="11">
        <f t="shared" ref="M75:N77" si="31">(J75-I75)/I75</f>
        <v>0.28986456602555666</v>
      </c>
      <c r="N75" s="11">
        <f t="shared" si="31"/>
        <v>-0.24693483784991035</v>
      </c>
      <c r="O75" s="12"/>
      <c r="P75" s="12"/>
    </row>
    <row r="76" spans="1:17" x14ac:dyDescent="0.25">
      <c r="A76" s="192" t="s">
        <v>8</v>
      </c>
      <c r="B76" s="140">
        <v>923748</v>
      </c>
      <c r="C76" s="140">
        <v>1103223</v>
      </c>
      <c r="D76" s="140">
        <v>764032</v>
      </c>
      <c r="E76" s="172"/>
      <c r="F76" s="12">
        <f t="shared" si="29"/>
        <v>179475</v>
      </c>
      <c r="G76" s="12">
        <f t="shared" si="29"/>
        <v>-339191</v>
      </c>
      <c r="H76" s="12"/>
      <c r="I76" s="12">
        <f t="shared" si="30"/>
        <v>0.92374800000000001</v>
      </c>
      <c r="J76" s="12">
        <f t="shared" si="30"/>
        <v>1.1032230000000001</v>
      </c>
      <c r="K76" s="12">
        <f t="shared" si="30"/>
        <v>0.76403200000000004</v>
      </c>
      <c r="L76" s="12"/>
      <c r="M76" s="11">
        <f t="shared" si="31"/>
        <v>0.19429000116915007</v>
      </c>
      <c r="N76" s="11">
        <f t="shared" si="31"/>
        <v>-0.30745461253073947</v>
      </c>
      <c r="O76" s="12"/>
      <c r="P76" s="12"/>
    </row>
    <row r="77" spans="1:17" x14ac:dyDescent="0.25">
      <c r="A77" s="192" t="s">
        <v>9</v>
      </c>
      <c r="B77" s="140">
        <v>5782580</v>
      </c>
      <c r="C77" s="140">
        <f>5897324+102676</f>
        <v>6000000</v>
      </c>
      <c r="D77" s="140">
        <f>596305+5903695</f>
        <v>6500000</v>
      </c>
      <c r="E77" s="172"/>
      <c r="F77" s="12">
        <f t="shared" si="29"/>
        <v>217420</v>
      </c>
      <c r="G77" s="12">
        <f t="shared" si="29"/>
        <v>500000</v>
      </c>
      <c r="H77" s="12"/>
      <c r="I77" s="12">
        <f t="shared" si="30"/>
        <v>5.7825800000000003</v>
      </c>
      <c r="J77" s="12">
        <f t="shared" si="30"/>
        <v>6</v>
      </c>
      <c r="K77" s="12">
        <f t="shared" si="30"/>
        <v>6.5</v>
      </c>
      <c r="L77" s="12"/>
      <c r="M77" s="11">
        <f t="shared" si="31"/>
        <v>3.7599133950589482E-2</v>
      </c>
      <c r="N77" s="11">
        <f t="shared" si="31"/>
        <v>8.3333333333333329E-2</v>
      </c>
      <c r="O77" s="12"/>
      <c r="P77" s="12"/>
    </row>
    <row r="78" spans="1:17" x14ac:dyDescent="0.25">
      <c r="A78" s="192" t="s">
        <v>10</v>
      </c>
      <c r="B78" s="140"/>
      <c r="C78" s="140"/>
      <c r="D78" s="140"/>
      <c r="E78" s="172"/>
      <c r="F78" s="12">
        <f t="shared" si="29"/>
        <v>0</v>
      </c>
      <c r="G78" s="12">
        <f t="shared" si="29"/>
        <v>0</v>
      </c>
      <c r="H78" s="12"/>
      <c r="I78" s="12">
        <f t="shared" si="30"/>
        <v>0</v>
      </c>
      <c r="J78" s="12">
        <f t="shared" si="30"/>
        <v>0</v>
      </c>
      <c r="K78" s="12">
        <f t="shared" si="30"/>
        <v>0</v>
      </c>
      <c r="L78" s="12"/>
      <c r="M78" s="11"/>
      <c r="N78" s="11"/>
      <c r="O78" s="12"/>
      <c r="P78" s="12"/>
      <c r="Q78" s="14">
        <f>6500000-D77</f>
        <v>0</v>
      </c>
    </row>
    <row r="79" spans="1:17" x14ac:dyDescent="0.25">
      <c r="A79" s="192" t="s">
        <v>11</v>
      </c>
      <c r="B79" s="140"/>
      <c r="C79" s="140"/>
      <c r="D79" s="140"/>
      <c r="E79" s="172"/>
      <c r="F79" s="12">
        <f t="shared" si="29"/>
        <v>0</v>
      </c>
      <c r="G79" s="12">
        <f t="shared" si="29"/>
        <v>0</v>
      </c>
      <c r="H79" s="12"/>
      <c r="I79" s="12">
        <f t="shared" si="30"/>
        <v>0</v>
      </c>
      <c r="J79" s="12">
        <f t="shared" si="30"/>
        <v>0</v>
      </c>
      <c r="K79" s="12">
        <f t="shared" si="30"/>
        <v>0</v>
      </c>
      <c r="L79" s="12"/>
      <c r="M79" s="11"/>
      <c r="N79" s="11"/>
      <c r="O79" s="12"/>
      <c r="P79" s="12"/>
    </row>
    <row r="80" spans="1:17" x14ac:dyDescent="0.25">
      <c r="A80" s="192" t="s">
        <v>12</v>
      </c>
      <c r="B80" s="140"/>
      <c r="C80" s="140"/>
      <c r="D80" s="140"/>
      <c r="E80" s="172"/>
      <c r="F80" s="12">
        <f t="shared" si="29"/>
        <v>0</v>
      </c>
      <c r="G80" s="12">
        <f t="shared" si="29"/>
        <v>0</v>
      </c>
      <c r="H80" s="12"/>
      <c r="I80" s="12">
        <f t="shared" si="30"/>
        <v>0</v>
      </c>
      <c r="J80" s="12">
        <f t="shared" si="30"/>
        <v>0</v>
      </c>
      <c r="K80" s="12">
        <f t="shared" si="30"/>
        <v>0</v>
      </c>
      <c r="L80" s="12"/>
      <c r="M80" s="11"/>
      <c r="N80" s="11"/>
      <c r="O80" s="12"/>
      <c r="P80" s="12"/>
    </row>
    <row r="81" spans="1:16" x14ac:dyDescent="0.25">
      <c r="A81" s="192" t="s">
        <v>13</v>
      </c>
      <c r="B81" s="140"/>
      <c r="C81" s="140"/>
      <c r="D81" s="140"/>
      <c r="E81" s="172"/>
      <c r="F81" s="12">
        <f t="shared" si="29"/>
        <v>0</v>
      </c>
      <c r="G81" s="12">
        <f t="shared" si="29"/>
        <v>0</v>
      </c>
      <c r="H81" s="12"/>
      <c r="I81" s="12">
        <f t="shared" si="30"/>
        <v>0</v>
      </c>
      <c r="J81" s="12">
        <f t="shared" si="30"/>
        <v>0</v>
      </c>
      <c r="K81" s="12">
        <f t="shared" si="30"/>
        <v>0</v>
      </c>
      <c r="L81" s="12"/>
      <c r="M81" s="11"/>
      <c r="N81" s="11"/>
      <c r="O81" s="12"/>
      <c r="P81" s="12">
        <f>6000000-C77</f>
        <v>0</v>
      </c>
    </row>
    <row r="82" spans="1:16" x14ac:dyDescent="0.25">
      <c r="A82" s="192" t="s">
        <v>14</v>
      </c>
      <c r="B82" s="140"/>
      <c r="C82" s="140"/>
      <c r="D82" s="140"/>
      <c r="E82" s="172"/>
      <c r="F82" s="12">
        <f t="shared" si="29"/>
        <v>0</v>
      </c>
      <c r="G82" s="12">
        <f t="shared" si="29"/>
        <v>0</v>
      </c>
      <c r="H82" s="12"/>
      <c r="I82" s="12">
        <f t="shared" si="30"/>
        <v>0</v>
      </c>
      <c r="J82" s="12">
        <f t="shared" si="30"/>
        <v>0</v>
      </c>
      <c r="K82" s="12">
        <f t="shared" si="30"/>
        <v>0</v>
      </c>
      <c r="L82" s="12"/>
      <c r="M82" s="11"/>
      <c r="N82" s="11"/>
      <c r="O82" s="12"/>
      <c r="P82" s="12"/>
    </row>
    <row r="83" spans="1:16" x14ac:dyDescent="0.25">
      <c r="A83" s="192" t="s">
        <v>15</v>
      </c>
      <c r="B83" s="140"/>
      <c r="C83" s="140"/>
      <c r="D83" s="140"/>
      <c r="E83" s="172"/>
      <c r="F83" s="12">
        <f t="shared" si="29"/>
        <v>0</v>
      </c>
      <c r="G83" s="12">
        <f t="shared" si="29"/>
        <v>0</v>
      </c>
      <c r="H83" s="12"/>
      <c r="I83" s="12">
        <f t="shared" si="30"/>
        <v>0</v>
      </c>
      <c r="J83" s="12">
        <f t="shared" si="30"/>
        <v>0</v>
      </c>
      <c r="K83" s="12">
        <f t="shared" si="30"/>
        <v>0</v>
      </c>
      <c r="L83" s="12"/>
      <c r="M83" s="11"/>
      <c r="N83" s="11"/>
      <c r="O83" s="12"/>
      <c r="P83" s="12"/>
    </row>
    <row r="84" spans="1:16" x14ac:dyDescent="0.25">
      <c r="A84" s="114"/>
      <c r="B84" s="175">
        <f t="shared" ref="B84:D84" si="32">SUM(B72:B83)</f>
        <v>7124613</v>
      </c>
      <c r="C84" s="175">
        <f t="shared" si="32"/>
        <v>7642754</v>
      </c>
      <c r="D84" s="175">
        <f t="shared" si="32"/>
        <v>7670334</v>
      </c>
      <c r="E84" s="12"/>
      <c r="F84" s="175">
        <f t="shared" ref="F84:G84" si="33">SUM(F72:F83)</f>
        <v>518141</v>
      </c>
      <c r="G84" s="175">
        <f t="shared" si="33"/>
        <v>27580</v>
      </c>
      <c r="H84" s="12"/>
      <c r="I84" s="175">
        <f t="shared" ref="I84:K84" si="34">SUM(I72:I83)</f>
        <v>7.1246130000000001</v>
      </c>
      <c r="J84" s="175">
        <f t="shared" si="34"/>
        <v>7.642754</v>
      </c>
      <c r="K84" s="175">
        <f t="shared" si="34"/>
        <v>7.6703340000000004</v>
      </c>
      <c r="L84" s="12"/>
      <c r="M84" s="176">
        <f t="shared" ref="M84:N84" si="35">(J84-I84)/I84</f>
        <v>7.2725494002270713E-2</v>
      </c>
      <c r="N84" s="176">
        <f t="shared" si="35"/>
        <v>3.6086468307105503E-3</v>
      </c>
      <c r="O84" s="12"/>
      <c r="P84" s="12"/>
    </row>
    <row r="85" spans="1:16" x14ac:dyDescent="0.25">
      <c r="E85" s="12"/>
      <c r="F85" s="12"/>
      <c r="G85" s="12"/>
      <c r="H85" s="12"/>
      <c r="I85" s="12"/>
      <c r="J85" s="12"/>
      <c r="K85" s="12"/>
      <c r="L85" s="12"/>
      <c r="M85" s="12"/>
      <c r="N85" s="12"/>
      <c r="O85" s="12"/>
      <c r="P85" s="12"/>
    </row>
    <row r="86" spans="1:16" x14ac:dyDescent="0.25">
      <c r="E86" s="12"/>
      <c r="F86" s="12"/>
      <c r="G86" s="12"/>
      <c r="H86" s="12"/>
      <c r="I86" s="12"/>
      <c r="J86" s="12"/>
      <c r="K86" s="12"/>
      <c r="L86" s="12"/>
      <c r="M86" s="12"/>
      <c r="N86" s="12"/>
      <c r="O86" s="12"/>
      <c r="P86" s="12"/>
    </row>
    <row r="87" spans="1:16" x14ac:dyDescent="0.25">
      <c r="A87" t="s">
        <v>160</v>
      </c>
      <c r="E87" s="12"/>
      <c r="F87" s="12"/>
      <c r="G87" s="12"/>
      <c r="H87" s="12"/>
      <c r="I87" s="12"/>
      <c r="J87" s="12"/>
      <c r="K87" s="12"/>
      <c r="L87" s="12"/>
      <c r="M87" s="310" t="s">
        <v>4232</v>
      </c>
      <c r="N87" s="310"/>
      <c r="O87" s="12"/>
      <c r="P87" s="12"/>
    </row>
    <row r="88" spans="1:16" x14ac:dyDescent="0.25">
      <c r="A88" s="170" t="s">
        <v>145</v>
      </c>
      <c r="B88" s="171" t="s">
        <v>4225</v>
      </c>
      <c r="C88" s="171" t="s">
        <v>4226</v>
      </c>
      <c r="D88" s="171" t="s">
        <v>4227</v>
      </c>
      <c r="E88" s="172"/>
      <c r="F88" s="171" t="s">
        <v>4228</v>
      </c>
      <c r="G88" s="171" t="s">
        <v>4229</v>
      </c>
      <c r="H88" s="12"/>
      <c r="I88" s="12"/>
      <c r="J88" s="12"/>
      <c r="K88" s="12"/>
      <c r="L88" s="12"/>
      <c r="M88" s="173" t="s">
        <v>4230</v>
      </c>
      <c r="N88" s="173" t="s">
        <v>4231</v>
      </c>
      <c r="O88" s="12"/>
      <c r="P88" s="12"/>
    </row>
    <row r="89" spans="1:16" x14ac:dyDescent="0.25">
      <c r="A89" s="174" t="s">
        <v>120</v>
      </c>
      <c r="B89" s="140">
        <v>12854172</v>
      </c>
      <c r="C89" s="140">
        <f>14661949.862+145550</f>
        <v>14807499.862</v>
      </c>
      <c r="D89" s="140">
        <f>15107560.2998+148170</f>
        <v>15255730.299799999</v>
      </c>
      <c r="E89" s="12"/>
      <c r="F89" s="12">
        <f t="shared" ref="F89:G100" si="36">C89-B89</f>
        <v>1953327.8619999997</v>
      </c>
      <c r="G89" s="12">
        <f t="shared" si="36"/>
        <v>448230.43779999949</v>
      </c>
      <c r="H89" s="12"/>
      <c r="I89" s="12">
        <f>B89/1000000</f>
        <v>12.854172</v>
      </c>
      <c r="J89" s="12">
        <f t="shared" ref="J89:K100" si="37">C89/1000000</f>
        <v>14.807499862</v>
      </c>
      <c r="K89" s="12">
        <f t="shared" si="37"/>
        <v>15.2557302998</v>
      </c>
      <c r="L89" s="12"/>
      <c r="M89" s="11">
        <f>(J89-I89)/I89</f>
        <v>0.1519606134101831</v>
      </c>
      <c r="N89" s="11">
        <f>(K89-J89)/J89</f>
        <v>3.0270500893285739E-2</v>
      </c>
      <c r="O89" s="12"/>
      <c r="P89" s="12"/>
    </row>
    <row r="90" spans="1:16" x14ac:dyDescent="0.25">
      <c r="A90" s="174" t="s">
        <v>5</v>
      </c>
      <c r="B90" s="140">
        <v>16456443</v>
      </c>
      <c r="C90" s="140">
        <v>18207719.147712</v>
      </c>
      <c r="D90" s="140">
        <v>18628877.413258005</v>
      </c>
      <c r="E90" s="12"/>
      <c r="F90" s="12">
        <f t="shared" si="36"/>
        <v>1751276.1477119997</v>
      </c>
      <c r="G90" s="12">
        <f t="shared" si="36"/>
        <v>421158.26554600522</v>
      </c>
      <c r="H90" s="12"/>
      <c r="I90" s="12">
        <f t="shared" ref="I90:I100" si="38">B90/1000000</f>
        <v>16.456443</v>
      </c>
      <c r="J90" s="12">
        <f t="shared" si="37"/>
        <v>18.207719147711998</v>
      </c>
      <c r="K90" s="12">
        <f t="shared" si="37"/>
        <v>18.628877413258007</v>
      </c>
      <c r="L90" s="12"/>
      <c r="M90" s="11">
        <f t="shared" ref="M90:N101" si="39">(J90-I90)/I90</f>
        <v>0.10641887482683822</v>
      </c>
      <c r="N90" s="11">
        <f t="shared" si="39"/>
        <v>2.3130753617700197E-2</v>
      </c>
      <c r="O90" s="12"/>
      <c r="P90" s="12"/>
    </row>
    <row r="91" spans="1:16" x14ac:dyDescent="0.25">
      <c r="A91" s="174" t="s">
        <v>6</v>
      </c>
      <c r="B91" s="140">
        <v>8901444</v>
      </c>
      <c r="C91" s="140">
        <v>9666529.1363066677</v>
      </c>
      <c r="D91" s="140">
        <v>10139656.558149999</v>
      </c>
      <c r="E91" s="12"/>
      <c r="F91" s="12">
        <f t="shared" si="36"/>
        <v>765085.1363066677</v>
      </c>
      <c r="G91" s="12">
        <f t="shared" si="36"/>
        <v>473127.42184333131</v>
      </c>
      <c r="H91" s="12"/>
      <c r="I91" s="12">
        <f t="shared" si="38"/>
        <v>8.9014439999999997</v>
      </c>
      <c r="J91" s="12">
        <f t="shared" si="37"/>
        <v>9.6665291363066679</v>
      </c>
      <c r="K91" s="12">
        <f t="shared" si="37"/>
        <v>10.13965655815</v>
      </c>
      <c r="L91" s="12"/>
      <c r="M91" s="11">
        <f t="shared" si="39"/>
        <v>8.5950676801052533E-2</v>
      </c>
      <c r="N91" s="11">
        <f t="shared" si="39"/>
        <v>4.8944912405664301E-2</v>
      </c>
      <c r="O91" s="12"/>
      <c r="P91" s="12"/>
    </row>
    <row r="92" spans="1:16" x14ac:dyDescent="0.25">
      <c r="A92" s="174" t="s">
        <v>7</v>
      </c>
      <c r="B92" s="140">
        <v>26289713</v>
      </c>
      <c r="C92" s="140">
        <v>31998905.453199998</v>
      </c>
      <c r="D92" s="140">
        <v>33008355.961600002</v>
      </c>
      <c r="E92" s="12"/>
      <c r="F92" s="12">
        <f t="shared" si="36"/>
        <v>5709192.4531999975</v>
      </c>
      <c r="G92" s="12">
        <f t="shared" si="36"/>
        <v>1009450.5084000044</v>
      </c>
      <c r="H92" s="12"/>
      <c r="I92" s="12">
        <f t="shared" si="38"/>
        <v>26.289712999999999</v>
      </c>
      <c r="J92" s="12">
        <f t="shared" si="37"/>
        <v>31.998905453199999</v>
      </c>
      <c r="K92" s="12">
        <f t="shared" si="37"/>
        <v>33.008355961600003</v>
      </c>
      <c r="L92" s="12"/>
      <c r="M92" s="11">
        <f t="shared" si="39"/>
        <v>0.2171645028304417</v>
      </c>
      <c r="N92" s="11">
        <f t="shared" si="39"/>
        <v>3.1546407419353016E-2</v>
      </c>
      <c r="O92" s="12"/>
      <c r="P92" s="12"/>
    </row>
    <row r="93" spans="1:16" x14ac:dyDescent="0.25">
      <c r="A93" s="174" t="s">
        <v>8</v>
      </c>
      <c r="B93" s="140">
        <v>53167779</v>
      </c>
      <c r="C93" s="140">
        <v>58224228.291200005</v>
      </c>
      <c r="D93" s="140">
        <v>60216628.795100026</v>
      </c>
      <c r="E93" s="12"/>
      <c r="F93" s="12">
        <f t="shared" si="36"/>
        <v>5056449.2912000045</v>
      </c>
      <c r="G93" s="12">
        <f t="shared" si="36"/>
        <v>1992400.5039000213</v>
      </c>
      <c r="H93" s="12"/>
      <c r="I93" s="12">
        <f t="shared" si="38"/>
        <v>53.167779000000003</v>
      </c>
      <c r="J93" s="12">
        <f t="shared" si="37"/>
        <v>58.224228291200006</v>
      </c>
      <c r="K93" s="12">
        <f t="shared" si="37"/>
        <v>60.216628795100029</v>
      </c>
      <c r="L93" s="12"/>
      <c r="M93" s="11">
        <f t="shared" si="39"/>
        <v>9.5103639578399596E-2</v>
      </c>
      <c r="N93" s="11">
        <f t="shared" si="39"/>
        <v>3.4219440297865708E-2</v>
      </c>
      <c r="O93" s="12"/>
      <c r="P93" s="12"/>
    </row>
    <row r="94" spans="1:16" x14ac:dyDescent="0.25">
      <c r="A94" s="174" t="s">
        <v>9</v>
      </c>
      <c r="B94" s="140">
        <v>213991356</v>
      </c>
      <c r="C94" s="140">
        <v>229620966.72567993</v>
      </c>
      <c r="D94" s="140">
        <v>237188526.4804118</v>
      </c>
      <c r="E94" s="12"/>
      <c r="F94" s="12">
        <f t="shared" si="36"/>
        <v>15629610.725679934</v>
      </c>
      <c r="G94" s="12">
        <f t="shared" si="36"/>
        <v>7567559.7547318637</v>
      </c>
      <c r="H94" s="12"/>
      <c r="I94" s="12">
        <f t="shared" si="38"/>
        <v>213.991356</v>
      </c>
      <c r="J94" s="12">
        <f t="shared" si="37"/>
        <v>229.62096672567992</v>
      </c>
      <c r="K94" s="12">
        <f t="shared" si="37"/>
        <v>237.18852648041181</v>
      </c>
      <c r="L94" s="12"/>
      <c r="M94" s="11">
        <f t="shared" si="39"/>
        <v>7.3038514348588573E-2</v>
      </c>
      <c r="N94" s="11">
        <f t="shared" si="39"/>
        <v>3.2956745469034564E-2</v>
      </c>
      <c r="O94" s="12"/>
      <c r="P94" s="12"/>
    </row>
    <row r="95" spans="1:16" x14ac:dyDescent="0.25">
      <c r="A95" s="174" t="s">
        <v>10</v>
      </c>
      <c r="B95" s="140">
        <v>15272773</v>
      </c>
      <c r="C95" s="140">
        <v>17580744.241005328</v>
      </c>
      <c r="D95" s="140">
        <v>17970619.875957999</v>
      </c>
      <c r="E95" s="12"/>
      <c r="F95" s="12">
        <f t="shared" si="36"/>
        <v>2307971.2410053276</v>
      </c>
      <c r="G95" s="12">
        <f t="shared" si="36"/>
        <v>389875.63495267183</v>
      </c>
      <c r="H95" s="12"/>
      <c r="I95" s="12">
        <f t="shared" si="38"/>
        <v>15.272773000000001</v>
      </c>
      <c r="J95" s="12">
        <f t="shared" si="37"/>
        <v>17.580744241005327</v>
      </c>
      <c r="K95" s="12">
        <f t="shared" si="37"/>
        <v>17.970619875958</v>
      </c>
      <c r="L95" s="12"/>
      <c r="M95" s="11">
        <f t="shared" si="39"/>
        <v>0.15111671213900227</v>
      </c>
      <c r="N95" s="11">
        <f t="shared" si="39"/>
        <v>2.2176287283864105E-2</v>
      </c>
      <c r="O95" s="12"/>
      <c r="P95" s="12"/>
    </row>
    <row r="96" spans="1:16" x14ac:dyDescent="0.25">
      <c r="A96" s="174" t="s">
        <v>11</v>
      </c>
      <c r="B96" s="140">
        <v>13354976</v>
      </c>
      <c r="C96" s="140">
        <v>13212332.047733329</v>
      </c>
      <c r="D96" s="140">
        <v>13748929.2336</v>
      </c>
      <c r="E96" s="12"/>
      <c r="F96" s="12">
        <f t="shared" si="36"/>
        <v>-142643.95226667076</v>
      </c>
      <c r="G96" s="12">
        <f t="shared" si="36"/>
        <v>536597.18586667068</v>
      </c>
      <c r="H96" s="12"/>
      <c r="I96" s="12">
        <f t="shared" si="38"/>
        <v>13.354976000000001</v>
      </c>
      <c r="J96" s="12">
        <f t="shared" si="37"/>
        <v>13.212332047733328</v>
      </c>
      <c r="K96" s="12">
        <f t="shared" si="37"/>
        <v>13.7489292336</v>
      </c>
      <c r="L96" s="12"/>
      <c r="M96" s="11">
        <f t="shared" si="39"/>
        <v>-1.0680959087210059E-2</v>
      </c>
      <c r="N96" s="11">
        <f t="shared" si="39"/>
        <v>4.0613359089679328E-2</v>
      </c>
      <c r="O96" s="12"/>
      <c r="P96" s="12"/>
    </row>
    <row r="97" spans="1:16" x14ac:dyDescent="0.25">
      <c r="A97" s="174" t="s">
        <v>12</v>
      </c>
      <c r="B97" s="140">
        <v>2811662</v>
      </c>
      <c r="C97" s="140">
        <v>3101945.398</v>
      </c>
      <c r="D97" s="140">
        <v>3224888.1122000003</v>
      </c>
      <c r="E97" s="12"/>
      <c r="F97" s="12">
        <f t="shared" si="36"/>
        <v>290283.39800000004</v>
      </c>
      <c r="G97" s="12">
        <f t="shared" si="36"/>
        <v>122942.71420000028</v>
      </c>
      <c r="H97" s="12"/>
      <c r="I97" s="12">
        <f t="shared" si="38"/>
        <v>2.8116620000000001</v>
      </c>
      <c r="J97" s="12">
        <f t="shared" si="37"/>
        <v>3.1019453980000002</v>
      </c>
      <c r="K97" s="12">
        <f t="shared" si="37"/>
        <v>3.2248881122000004</v>
      </c>
      <c r="L97" s="12"/>
      <c r="M97" s="11">
        <f t="shared" si="39"/>
        <v>0.10324263656157821</v>
      </c>
      <c r="N97" s="11">
        <f t="shared" si="39"/>
        <v>3.9634067794767844E-2</v>
      </c>
      <c r="O97" s="12"/>
      <c r="P97" s="12"/>
    </row>
    <row r="98" spans="1:16" x14ac:dyDescent="0.25">
      <c r="A98" s="174" t="s">
        <v>13</v>
      </c>
      <c r="B98" s="140">
        <v>846370</v>
      </c>
      <c r="C98" s="140">
        <v>1051846</v>
      </c>
      <c r="D98" s="140">
        <v>1074300</v>
      </c>
      <c r="E98" s="12"/>
      <c r="F98" s="12">
        <f t="shared" si="36"/>
        <v>205476</v>
      </c>
      <c r="G98" s="12">
        <f t="shared" si="36"/>
        <v>22454</v>
      </c>
      <c r="H98" s="12"/>
      <c r="I98" s="12">
        <f t="shared" si="38"/>
        <v>0.84636999999999996</v>
      </c>
      <c r="J98" s="12">
        <f t="shared" si="37"/>
        <v>1.0518460000000001</v>
      </c>
      <c r="K98" s="12">
        <f t="shared" si="37"/>
        <v>1.0743</v>
      </c>
      <c r="L98" s="12"/>
      <c r="M98" s="11">
        <f t="shared" si="39"/>
        <v>0.24277325519571832</v>
      </c>
      <c r="N98" s="11">
        <f t="shared" si="39"/>
        <v>2.1347231438822768E-2</v>
      </c>
      <c r="O98" s="12"/>
      <c r="P98" s="12"/>
    </row>
    <row r="99" spans="1:16" x14ac:dyDescent="0.25">
      <c r="A99" s="174" t="s">
        <v>14</v>
      </c>
      <c r="B99" s="140">
        <v>4797456</v>
      </c>
      <c r="C99" s="140">
        <v>5703260.2052000007</v>
      </c>
      <c r="D99" s="140">
        <v>5801329.9853999997</v>
      </c>
      <c r="E99" s="12"/>
      <c r="F99" s="12">
        <f t="shared" si="36"/>
        <v>905804.20520000067</v>
      </c>
      <c r="G99" s="12">
        <f t="shared" si="36"/>
        <v>98069.78019999899</v>
      </c>
      <c r="H99" s="12"/>
      <c r="I99" s="12">
        <f t="shared" si="38"/>
        <v>4.7974560000000004</v>
      </c>
      <c r="J99" s="12">
        <f t="shared" si="37"/>
        <v>5.7032602052000003</v>
      </c>
      <c r="K99" s="12">
        <f t="shared" si="37"/>
        <v>5.8013299853999998</v>
      </c>
      <c r="L99" s="12"/>
      <c r="M99" s="11">
        <f t="shared" si="39"/>
        <v>0.18880927833418376</v>
      </c>
      <c r="N99" s="11">
        <f t="shared" si="39"/>
        <v>1.7195389421402064E-2</v>
      </c>
      <c r="O99" s="12"/>
      <c r="P99" s="12"/>
    </row>
    <row r="100" spans="1:16" x14ac:dyDescent="0.25">
      <c r="A100" s="174" t="s">
        <v>15</v>
      </c>
      <c r="B100" s="140">
        <v>11865193</v>
      </c>
      <c r="C100" s="140">
        <v>12930510.757066665</v>
      </c>
      <c r="D100" s="140">
        <v>13163196.292199999</v>
      </c>
      <c r="E100" s="12"/>
      <c r="F100" s="12">
        <f t="shared" si="36"/>
        <v>1065317.7570666652</v>
      </c>
      <c r="G100" s="12">
        <f t="shared" si="36"/>
        <v>232685.53513333388</v>
      </c>
      <c r="H100" s="12"/>
      <c r="I100" s="12">
        <f t="shared" si="38"/>
        <v>11.865193</v>
      </c>
      <c r="J100" s="12">
        <f t="shared" si="37"/>
        <v>12.930510757066665</v>
      </c>
      <c r="K100" s="12">
        <f t="shared" si="37"/>
        <v>13.163196292199999</v>
      </c>
      <c r="L100" s="12"/>
      <c r="M100" s="11">
        <f t="shared" si="39"/>
        <v>8.9785118292358634E-2</v>
      </c>
      <c r="N100" s="11">
        <f t="shared" si="39"/>
        <v>1.7995076877080671E-2</v>
      </c>
      <c r="O100" s="12"/>
      <c r="P100" s="12"/>
    </row>
    <row r="101" spans="1:16" x14ac:dyDescent="0.25">
      <c r="B101" s="175">
        <f t="shared" ref="B101:D101" si="40">SUM(B89:B100)</f>
        <v>380609337</v>
      </c>
      <c r="C101" s="175">
        <f t="shared" si="40"/>
        <v>416106487.26510394</v>
      </c>
      <c r="D101" s="175">
        <f t="shared" si="40"/>
        <v>429421039.00767791</v>
      </c>
      <c r="E101" s="12"/>
      <c r="F101" s="175">
        <f t="shared" ref="F101:G101" si="41">SUM(F89:F100)</f>
        <v>35497150.265103929</v>
      </c>
      <c r="G101" s="175">
        <f t="shared" si="41"/>
        <v>13314551.742573902</v>
      </c>
      <c r="H101" s="12"/>
      <c r="I101" s="175">
        <f t="shared" ref="I101:J101" si="42">SUM(I89:I100)</f>
        <v>380.60933699999998</v>
      </c>
      <c r="J101" s="175">
        <f t="shared" si="42"/>
        <v>416.10648726510397</v>
      </c>
      <c r="K101" s="175">
        <f>SUM(K89:K100)</f>
        <v>429.42103900767785</v>
      </c>
      <c r="L101" s="12"/>
      <c r="M101" s="176">
        <f t="shared" si="39"/>
        <v>9.326400278273779E-2</v>
      </c>
      <c r="N101" s="176">
        <f t="shared" si="39"/>
        <v>3.1997943194985813E-2</v>
      </c>
      <c r="O101" s="12"/>
      <c r="P101" s="12"/>
    </row>
    <row r="102" spans="1:16" x14ac:dyDescent="0.25">
      <c r="E102" s="12"/>
      <c r="F102" s="12"/>
      <c r="G102" s="12"/>
      <c r="H102" s="12"/>
      <c r="I102" s="12"/>
      <c r="J102" s="12"/>
      <c r="K102" s="12"/>
      <c r="L102" s="12"/>
      <c r="M102" s="12"/>
      <c r="N102" s="12"/>
      <c r="O102" s="12"/>
      <c r="P102" s="12"/>
    </row>
    <row r="103" spans="1:16" x14ac:dyDescent="0.25">
      <c r="A103" s="192"/>
      <c r="E103" s="12"/>
      <c r="F103" s="12"/>
      <c r="G103" s="12"/>
      <c r="H103" s="12"/>
      <c r="I103" s="12"/>
      <c r="J103" s="12"/>
      <c r="K103" s="12"/>
      <c r="L103" s="12"/>
      <c r="M103" s="12"/>
      <c r="N103" s="12"/>
      <c r="O103" s="12"/>
      <c r="P103" s="12"/>
    </row>
    <row r="104" spans="1:16" x14ac:dyDescent="0.25">
      <c r="A104" s="192"/>
      <c r="E104" s="12"/>
      <c r="F104" s="12"/>
      <c r="G104" s="12"/>
      <c r="H104" s="12"/>
      <c r="I104" s="12"/>
      <c r="J104" s="12"/>
      <c r="K104" s="12"/>
      <c r="L104" s="12"/>
      <c r="M104" s="12"/>
      <c r="N104" s="12"/>
      <c r="O104" s="12"/>
      <c r="P104" s="12"/>
    </row>
    <row r="105" spans="1:16" x14ac:dyDescent="0.25">
      <c r="A105" s="192"/>
      <c r="E105" s="12"/>
      <c r="F105" s="12"/>
      <c r="G105" s="12"/>
      <c r="H105" s="12"/>
      <c r="I105" s="12"/>
      <c r="J105" s="12"/>
      <c r="K105" s="12"/>
      <c r="L105" s="12"/>
      <c r="M105" s="12"/>
      <c r="N105" s="12"/>
      <c r="O105" s="12"/>
      <c r="P105" s="12"/>
    </row>
    <row r="106" spans="1:16" x14ac:dyDescent="0.25">
      <c r="A106" s="192"/>
      <c r="E106" s="12"/>
      <c r="F106" s="12"/>
      <c r="G106" s="12"/>
      <c r="H106" s="12"/>
      <c r="I106" s="12"/>
      <c r="J106" s="12"/>
      <c r="K106" s="12"/>
      <c r="L106" s="12"/>
      <c r="M106" s="12"/>
      <c r="N106" s="12"/>
      <c r="O106" s="12"/>
      <c r="P106" s="12"/>
    </row>
    <row r="107" spans="1:16" hidden="1" x14ac:dyDescent="0.25">
      <c r="A107" t="s">
        <v>4265</v>
      </c>
      <c r="E107" s="12"/>
      <c r="F107" s="12"/>
      <c r="G107" s="12"/>
      <c r="H107" s="12"/>
      <c r="I107" s="12"/>
      <c r="J107" s="12"/>
      <c r="K107" s="12"/>
      <c r="L107" s="12"/>
      <c r="M107" s="12"/>
      <c r="N107" s="12"/>
      <c r="O107" s="12"/>
      <c r="P107" s="12"/>
    </row>
    <row r="108" spans="1:16" hidden="1" x14ac:dyDescent="0.25">
      <c r="A108" s="170" t="s">
        <v>145</v>
      </c>
      <c r="B108" s="171" t="s">
        <v>4225</v>
      </c>
      <c r="C108" s="171" t="s">
        <v>4226</v>
      </c>
      <c r="D108" s="171" t="s">
        <v>4227</v>
      </c>
      <c r="E108" s="12"/>
      <c r="F108" s="12"/>
      <c r="G108" s="12"/>
      <c r="H108" s="12"/>
      <c r="I108" s="12"/>
      <c r="J108" s="12"/>
      <c r="K108" s="12"/>
      <c r="L108" s="12"/>
      <c r="M108" s="12"/>
      <c r="N108" s="12"/>
      <c r="O108" s="12"/>
      <c r="P108" s="12"/>
    </row>
    <row r="109" spans="1:16" hidden="1" x14ac:dyDescent="0.25">
      <c r="A109" s="174" t="s">
        <v>120</v>
      </c>
      <c r="B109" s="140">
        <v>9010490</v>
      </c>
      <c r="C109" s="140">
        <v>10589517.862</v>
      </c>
      <c r="D109" s="140">
        <v>10981983.299799999</v>
      </c>
      <c r="E109" s="12"/>
      <c r="F109" s="12"/>
      <c r="G109" s="12"/>
      <c r="H109" s="12"/>
      <c r="I109" s="12"/>
      <c r="J109" s="12"/>
      <c r="K109" s="12"/>
      <c r="L109" s="12"/>
      <c r="M109" s="12"/>
      <c r="N109" s="12"/>
      <c r="O109" s="12"/>
      <c r="P109" s="12"/>
    </row>
    <row r="110" spans="1:16" hidden="1" x14ac:dyDescent="0.25">
      <c r="A110" s="174" t="s">
        <v>5</v>
      </c>
      <c r="B110" s="140">
        <v>12811543</v>
      </c>
      <c r="C110" s="140">
        <v>14053959.147712</v>
      </c>
      <c r="D110" s="140">
        <v>14475117.413258005</v>
      </c>
      <c r="E110" s="12"/>
      <c r="F110" s="12"/>
      <c r="G110" s="12"/>
      <c r="H110" s="12"/>
      <c r="I110" s="12"/>
      <c r="J110" s="12"/>
      <c r="K110" s="12"/>
      <c r="L110" s="12"/>
      <c r="M110" s="12"/>
      <c r="N110" s="12"/>
      <c r="O110" s="12"/>
      <c r="P110" s="12"/>
    </row>
    <row r="111" spans="1:16" hidden="1" x14ac:dyDescent="0.25">
      <c r="A111" s="174" t="s">
        <v>6</v>
      </c>
      <c r="B111" s="140">
        <v>7834444</v>
      </c>
      <c r="C111" s="140">
        <v>8589429.1363066677</v>
      </c>
      <c r="D111" s="140">
        <v>9044356.558149999</v>
      </c>
      <c r="E111" s="12"/>
      <c r="F111" s="12"/>
      <c r="G111" s="12"/>
      <c r="H111" s="12"/>
      <c r="I111" s="12"/>
      <c r="J111" s="12"/>
      <c r="K111" s="12"/>
      <c r="L111" s="12"/>
      <c r="M111" s="12"/>
      <c r="N111" s="12"/>
      <c r="O111" s="12"/>
      <c r="P111" s="12"/>
    </row>
    <row r="112" spans="1:16" hidden="1" x14ac:dyDescent="0.25">
      <c r="A112" s="174" t="s">
        <v>7</v>
      </c>
      <c r="B112" s="140">
        <v>24840013</v>
      </c>
      <c r="C112" s="140">
        <v>30008105.453199998</v>
      </c>
      <c r="D112" s="140">
        <v>31010055.961600002</v>
      </c>
      <c r="E112" s="12"/>
      <c r="F112" s="12"/>
      <c r="G112" s="12"/>
      <c r="H112" s="12"/>
      <c r="I112" s="12"/>
      <c r="J112" s="12"/>
      <c r="K112" s="12"/>
      <c r="L112" s="12"/>
      <c r="M112" s="12"/>
      <c r="N112" s="12"/>
      <c r="O112" s="12"/>
      <c r="P112" s="12"/>
    </row>
    <row r="113" spans="1:16" hidden="1" x14ac:dyDescent="0.25">
      <c r="A113" s="174" t="s">
        <v>8</v>
      </c>
      <c r="B113" s="140">
        <v>48552227</v>
      </c>
      <c r="C113" s="140">
        <v>52876528.291200005</v>
      </c>
      <c r="D113" s="140">
        <v>54948778.795100026</v>
      </c>
      <c r="E113" s="12"/>
      <c r="F113" s="12"/>
      <c r="G113" s="12"/>
      <c r="H113" s="12"/>
      <c r="I113" s="12"/>
      <c r="J113" s="12"/>
      <c r="K113" s="12"/>
      <c r="L113" s="12"/>
      <c r="M113" s="12"/>
      <c r="N113" s="12"/>
      <c r="O113" s="12"/>
      <c r="P113" s="12"/>
    </row>
    <row r="114" spans="1:16" hidden="1" x14ac:dyDescent="0.25">
      <c r="A114" s="174" t="s">
        <v>9</v>
      </c>
      <c r="B114" s="140">
        <v>178643721</v>
      </c>
      <c r="C114" s="140">
        <v>185098508.72567993</v>
      </c>
      <c r="D114" s="140">
        <v>191832657.4804118</v>
      </c>
      <c r="E114" s="12"/>
      <c r="F114" s="12"/>
      <c r="G114" s="12"/>
      <c r="H114" s="12"/>
      <c r="I114" s="12"/>
      <c r="J114" s="12"/>
      <c r="K114" s="12"/>
      <c r="L114" s="12"/>
      <c r="M114" s="12"/>
      <c r="N114" s="12"/>
      <c r="O114" s="12"/>
      <c r="P114" s="12"/>
    </row>
    <row r="115" spans="1:16" hidden="1" x14ac:dyDescent="0.25">
      <c r="A115" s="174" t="s">
        <v>10</v>
      </c>
      <c r="B115" s="140">
        <v>13089273</v>
      </c>
      <c r="C115" s="140">
        <v>15004344.241005328</v>
      </c>
      <c r="D115" s="140">
        <v>15462269.875957999</v>
      </c>
      <c r="E115" s="12"/>
      <c r="F115" s="12"/>
      <c r="G115" s="12"/>
      <c r="H115" s="12"/>
      <c r="I115" s="12"/>
      <c r="J115" s="12"/>
      <c r="K115" s="12"/>
      <c r="L115" s="12"/>
      <c r="M115" s="12"/>
      <c r="N115" s="12"/>
      <c r="O115" s="12"/>
      <c r="P115" s="12"/>
    </row>
    <row r="116" spans="1:16" hidden="1" x14ac:dyDescent="0.25">
      <c r="A116" s="174" t="s">
        <v>11</v>
      </c>
      <c r="B116" s="140">
        <v>8787476</v>
      </c>
      <c r="C116" s="140">
        <v>9534832.0477333292</v>
      </c>
      <c r="D116" s="140">
        <v>9878929.2335999999</v>
      </c>
      <c r="E116" s="12"/>
      <c r="F116" s="12"/>
      <c r="G116" s="12"/>
      <c r="H116" s="12"/>
      <c r="I116" s="12"/>
      <c r="J116" s="12"/>
      <c r="K116" s="12"/>
      <c r="L116" s="12"/>
      <c r="M116" s="12"/>
      <c r="N116" s="12"/>
      <c r="O116" s="12"/>
      <c r="P116" s="12"/>
    </row>
    <row r="117" spans="1:16" hidden="1" x14ac:dyDescent="0.25">
      <c r="A117" s="174" t="s">
        <v>12</v>
      </c>
      <c r="B117" s="140">
        <v>2376062</v>
      </c>
      <c r="C117" s="140">
        <v>2726945.398</v>
      </c>
      <c r="D117" s="140">
        <v>2849888.1122000003</v>
      </c>
      <c r="E117" s="12"/>
      <c r="F117" s="12"/>
      <c r="G117" s="12"/>
      <c r="H117" s="12"/>
      <c r="I117" s="12"/>
      <c r="J117" s="12"/>
      <c r="K117" s="12"/>
      <c r="L117" s="12"/>
      <c r="M117" s="12"/>
      <c r="N117" s="12"/>
      <c r="O117" s="12"/>
      <c r="P117" s="12"/>
    </row>
    <row r="118" spans="1:16" hidden="1" x14ac:dyDescent="0.25">
      <c r="A118" s="174" t="s">
        <v>13</v>
      </c>
      <c r="B118" s="140">
        <v>739870</v>
      </c>
      <c r="C118" s="140">
        <v>940346</v>
      </c>
      <c r="D118" s="140">
        <v>962800</v>
      </c>
      <c r="E118" s="12"/>
      <c r="F118" s="12"/>
      <c r="G118" s="12"/>
      <c r="H118" s="12"/>
      <c r="I118" s="12"/>
      <c r="J118" s="12"/>
      <c r="K118" s="12"/>
      <c r="L118" s="12"/>
      <c r="M118" s="12"/>
      <c r="N118" s="12"/>
      <c r="O118" s="12"/>
      <c r="P118" s="12"/>
    </row>
    <row r="119" spans="1:16" hidden="1" x14ac:dyDescent="0.25">
      <c r="A119" s="174" t="s">
        <v>14</v>
      </c>
      <c r="B119" s="140">
        <v>3955699</v>
      </c>
      <c r="C119" s="140">
        <v>4819570.2052000007</v>
      </c>
      <c r="D119" s="140">
        <v>4977639.9853999997</v>
      </c>
      <c r="E119" s="12"/>
      <c r="F119" s="12"/>
      <c r="G119" s="12"/>
      <c r="H119" s="12"/>
      <c r="I119" s="12"/>
      <c r="J119" s="12"/>
      <c r="K119" s="12"/>
      <c r="L119" s="12"/>
      <c r="M119" s="12"/>
      <c r="N119" s="12"/>
      <c r="O119" s="12"/>
      <c r="P119" s="12"/>
    </row>
    <row r="120" spans="1:16" hidden="1" x14ac:dyDescent="0.25">
      <c r="A120" s="174" t="s">
        <v>15</v>
      </c>
      <c r="B120" s="140">
        <v>10175293</v>
      </c>
      <c r="C120" s="140">
        <v>10884060.757066665</v>
      </c>
      <c r="D120" s="140">
        <v>11110816.292199999</v>
      </c>
      <c r="E120" s="12"/>
      <c r="F120" s="12"/>
      <c r="G120" s="12"/>
      <c r="H120" s="12"/>
      <c r="I120" s="12"/>
      <c r="J120" s="12"/>
      <c r="K120" s="12"/>
      <c r="L120" s="12"/>
      <c r="M120" s="12"/>
      <c r="N120" s="12"/>
      <c r="O120" s="12"/>
      <c r="P120" s="12"/>
    </row>
    <row r="121" spans="1:16" hidden="1" x14ac:dyDescent="0.25">
      <c r="B121" s="175">
        <f t="shared" ref="B121:D121" si="43">SUM(B109:B120)</f>
        <v>320816111</v>
      </c>
      <c r="C121" s="175">
        <f t="shared" si="43"/>
        <v>345126147.26510394</v>
      </c>
      <c r="D121" s="175">
        <f t="shared" si="43"/>
        <v>357535293.00767791</v>
      </c>
      <c r="E121" s="12"/>
      <c r="F121" s="12"/>
      <c r="G121" s="12"/>
      <c r="H121" s="12"/>
      <c r="I121" s="12"/>
      <c r="J121" s="12"/>
      <c r="K121" s="12"/>
      <c r="L121" s="12"/>
      <c r="M121" s="12"/>
      <c r="N121" s="12"/>
      <c r="O121" s="12"/>
      <c r="P121" s="12"/>
    </row>
    <row r="122" spans="1:16" hidden="1" x14ac:dyDescent="0.25">
      <c r="A122" s="192"/>
      <c r="E122" s="12"/>
      <c r="F122" s="12"/>
      <c r="G122" s="12"/>
      <c r="H122" s="12"/>
      <c r="I122" s="12"/>
      <c r="J122" s="12"/>
      <c r="K122" s="12"/>
      <c r="L122" s="12"/>
      <c r="M122" s="12"/>
      <c r="N122" s="12"/>
      <c r="O122" s="12"/>
      <c r="P122" s="12"/>
    </row>
    <row r="123" spans="1:16" x14ac:dyDescent="0.25">
      <c r="A123" s="192"/>
      <c r="E123" s="12"/>
      <c r="F123" s="12"/>
      <c r="G123" s="12"/>
      <c r="H123" s="12"/>
      <c r="I123" s="12"/>
      <c r="J123" s="12"/>
      <c r="K123" s="12"/>
      <c r="L123" s="12"/>
      <c r="M123" s="12"/>
      <c r="N123" s="12"/>
      <c r="O123" s="12"/>
      <c r="P123" s="12"/>
    </row>
    <row r="124" spans="1:16" x14ac:dyDescent="0.25">
      <c r="E124" s="12"/>
      <c r="F124" s="12"/>
      <c r="G124" s="12"/>
      <c r="H124" s="12"/>
      <c r="I124" s="12"/>
      <c r="J124" s="12"/>
      <c r="K124" s="12"/>
      <c r="L124" s="12"/>
      <c r="M124" s="12"/>
      <c r="N124" s="12"/>
      <c r="O124" s="12"/>
      <c r="P124" s="12"/>
    </row>
    <row r="125" spans="1:16" x14ac:dyDescent="0.25">
      <c r="E125" s="12"/>
      <c r="F125" s="12"/>
      <c r="G125" s="12"/>
      <c r="H125" s="12"/>
      <c r="I125" s="12"/>
      <c r="J125" s="12"/>
      <c r="K125" s="12"/>
      <c r="L125" s="12"/>
      <c r="M125" s="12"/>
      <c r="N125" s="12"/>
      <c r="O125" s="12"/>
      <c r="P125" s="12"/>
    </row>
    <row r="126" spans="1:16" x14ac:dyDescent="0.25">
      <c r="E126" s="12"/>
      <c r="F126" s="12"/>
      <c r="G126" s="12"/>
      <c r="H126" s="12"/>
      <c r="I126" s="12"/>
      <c r="J126" s="12"/>
      <c r="K126" s="12"/>
      <c r="L126" s="12"/>
      <c r="M126" s="12"/>
      <c r="N126" s="12"/>
      <c r="O126" s="12"/>
      <c r="P126" s="12"/>
    </row>
    <row r="127" spans="1:16" x14ac:dyDescent="0.25">
      <c r="A127" t="s">
        <v>4266</v>
      </c>
      <c r="E127" s="12"/>
      <c r="F127" s="12"/>
      <c r="G127" s="12"/>
      <c r="H127" s="12"/>
      <c r="I127" s="12"/>
      <c r="J127" s="12"/>
      <c r="K127" s="12"/>
      <c r="L127" s="12"/>
      <c r="M127" s="311" t="s">
        <v>4224</v>
      </c>
      <c r="N127" s="311"/>
      <c r="O127" s="12"/>
      <c r="P127" s="12"/>
    </row>
    <row r="128" spans="1:16" x14ac:dyDescent="0.25">
      <c r="A128" s="191" t="s">
        <v>145</v>
      </c>
      <c r="B128" s="171" t="s">
        <v>4264</v>
      </c>
      <c r="C128" s="171" t="s">
        <v>4226</v>
      </c>
      <c r="D128" s="171" t="s">
        <v>4227</v>
      </c>
      <c r="E128" s="172"/>
      <c r="F128" s="171" t="s">
        <v>4228</v>
      </c>
      <c r="G128" s="171" t="s">
        <v>4229</v>
      </c>
      <c r="H128" s="12"/>
      <c r="I128" s="12"/>
      <c r="J128" s="12"/>
      <c r="K128" s="12"/>
      <c r="L128" s="12"/>
      <c r="M128" s="173" t="s">
        <v>4230</v>
      </c>
      <c r="N128" s="173" t="s">
        <v>4231</v>
      </c>
      <c r="O128" s="12"/>
      <c r="P128" s="12"/>
    </row>
    <row r="129" spans="1:16" x14ac:dyDescent="0.25">
      <c r="A129" s="192" t="s">
        <v>120</v>
      </c>
      <c r="B129" s="12">
        <f t="shared" ref="B129:D140" si="44">B3+B37+B55</f>
        <v>9701725</v>
      </c>
      <c r="C129" s="12">
        <f t="shared" si="44"/>
        <v>10666877.559999999</v>
      </c>
      <c r="D129" s="12">
        <f t="shared" si="44"/>
        <v>10869308.559999999</v>
      </c>
      <c r="E129" s="12"/>
      <c r="F129" s="12">
        <f t="shared" ref="F129:G140" si="45">C129-B129</f>
        <v>965152.55999999866</v>
      </c>
      <c r="G129" s="12">
        <f t="shared" si="45"/>
        <v>202431</v>
      </c>
      <c r="H129" s="12"/>
      <c r="I129" s="12">
        <f>B129/1000000</f>
        <v>9.7017249999999997</v>
      </c>
      <c r="J129" s="12">
        <f t="shared" ref="J129:K140" si="46">C129/1000000</f>
        <v>10.666877559999998</v>
      </c>
      <c r="K129" s="12">
        <f t="shared" si="46"/>
        <v>10.869308559999999</v>
      </c>
      <c r="L129" s="12"/>
      <c r="M129" s="12">
        <f>(J129-I129)/I129</f>
        <v>9.9482572429129681E-2</v>
      </c>
      <c r="N129" s="12">
        <f>(K129-J129)/J129</f>
        <v>1.8977531040489486E-2</v>
      </c>
      <c r="O129" s="12"/>
      <c r="P129" s="12"/>
    </row>
    <row r="130" spans="1:16" x14ac:dyDescent="0.25">
      <c r="A130" s="192" t="s">
        <v>5</v>
      </c>
      <c r="B130" s="12">
        <f t="shared" si="44"/>
        <v>13106323</v>
      </c>
      <c r="C130" s="12">
        <f t="shared" si="44"/>
        <v>14083706.24</v>
      </c>
      <c r="D130" s="12">
        <f t="shared" si="44"/>
        <v>14229908.02</v>
      </c>
      <c r="E130" s="12"/>
      <c r="F130" s="12">
        <f t="shared" si="45"/>
        <v>977383.24000000022</v>
      </c>
      <c r="G130" s="12">
        <f t="shared" si="45"/>
        <v>146201.77999999933</v>
      </c>
      <c r="H130" s="12"/>
      <c r="I130" s="12">
        <f t="shared" ref="I130:I140" si="47">B130/1000000</f>
        <v>13.106323</v>
      </c>
      <c r="J130" s="12">
        <f t="shared" si="46"/>
        <v>14.08370624</v>
      </c>
      <c r="K130" s="12">
        <f t="shared" si="46"/>
        <v>14.22990802</v>
      </c>
      <c r="L130" s="12"/>
      <c r="M130" s="12">
        <f t="shared" ref="M130:N141" si="48">(J130-I130)/I130</f>
        <v>7.4573413153330645E-2</v>
      </c>
      <c r="N130" s="12">
        <f t="shared" si="48"/>
        <v>1.038091660736032E-2</v>
      </c>
      <c r="O130" s="12"/>
      <c r="P130" s="12"/>
    </row>
    <row r="131" spans="1:16" x14ac:dyDescent="0.25">
      <c r="A131" s="192" t="s">
        <v>6</v>
      </c>
      <c r="B131" s="12">
        <f t="shared" si="44"/>
        <v>6045691</v>
      </c>
      <c r="C131" s="12">
        <f t="shared" si="44"/>
        <v>6229745.2999999998</v>
      </c>
      <c r="D131" s="12">
        <f t="shared" si="44"/>
        <v>6452273.5</v>
      </c>
      <c r="E131" s="12"/>
      <c r="F131" s="12">
        <f t="shared" si="45"/>
        <v>184054.29999999981</v>
      </c>
      <c r="G131" s="12">
        <f t="shared" si="45"/>
        <v>222528.20000000019</v>
      </c>
      <c r="H131" s="12"/>
      <c r="I131" s="12">
        <f t="shared" si="47"/>
        <v>6.0456909999999997</v>
      </c>
      <c r="J131" s="12">
        <f t="shared" si="46"/>
        <v>6.2297452999999994</v>
      </c>
      <c r="K131" s="12">
        <f t="shared" si="46"/>
        <v>6.4522735000000004</v>
      </c>
      <c r="L131" s="12"/>
      <c r="M131" s="12">
        <f t="shared" si="48"/>
        <v>3.0443881435554626E-2</v>
      </c>
      <c r="N131" s="12">
        <f t="shared" si="48"/>
        <v>3.5720272544689922E-2</v>
      </c>
      <c r="O131" s="12"/>
      <c r="P131" s="12"/>
    </row>
    <row r="132" spans="1:16" x14ac:dyDescent="0.25">
      <c r="A132" s="192" t="s">
        <v>7</v>
      </c>
      <c r="B132" s="12">
        <f t="shared" si="44"/>
        <v>17512837</v>
      </c>
      <c r="C132" s="12">
        <f t="shared" si="44"/>
        <v>20409489</v>
      </c>
      <c r="D132" s="12">
        <f t="shared" si="44"/>
        <v>20768404</v>
      </c>
      <c r="E132" s="12"/>
      <c r="F132" s="12">
        <f t="shared" si="45"/>
        <v>2896652</v>
      </c>
      <c r="G132" s="12">
        <f t="shared" si="45"/>
        <v>358915</v>
      </c>
      <c r="H132" s="12"/>
      <c r="I132" s="12">
        <f t="shared" si="47"/>
        <v>17.512837000000001</v>
      </c>
      <c r="J132" s="12">
        <f t="shared" si="46"/>
        <v>20.409489000000001</v>
      </c>
      <c r="K132" s="12">
        <f t="shared" si="46"/>
        <v>20.768404</v>
      </c>
      <c r="L132" s="12"/>
      <c r="M132" s="12">
        <f t="shared" si="48"/>
        <v>0.16540164223534995</v>
      </c>
      <c r="N132" s="12">
        <f t="shared" si="48"/>
        <v>1.7585692615821966E-2</v>
      </c>
      <c r="O132" s="12"/>
      <c r="P132" s="12"/>
    </row>
    <row r="133" spans="1:16" x14ac:dyDescent="0.25">
      <c r="A133" s="192" t="s">
        <v>8</v>
      </c>
      <c r="B133" s="12">
        <f t="shared" si="44"/>
        <v>38508808</v>
      </c>
      <c r="C133" s="12">
        <f t="shared" si="44"/>
        <v>40700141.5</v>
      </c>
      <c r="D133" s="12">
        <f t="shared" si="44"/>
        <v>41735546.899999999</v>
      </c>
      <c r="E133" s="12"/>
      <c r="F133" s="12">
        <f t="shared" si="45"/>
        <v>2191333.5</v>
      </c>
      <c r="G133" s="12">
        <f t="shared" si="45"/>
        <v>1035405.3999999985</v>
      </c>
      <c r="H133" s="12"/>
      <c r="I133" s="12">
        <f t="shared" si="47"/>
        <v>38.508808000000002</v>
      </c>
      <c r="J133" s="12">
        <f t="shared" si="46"/>
        <v>40.700141500000001</v>
      </c>
      <c r="K133" s="12">
        <f t="shared" si="46"/>
        <v>41.735546899999996</v>
      </c>
      <c r="L133" s="12"/>
      <c r="M133" s="12">
        <f t="shared" si="48"/>
        <v>5.6904734625906853E-2</v>
      </c>
      <c r="N133" s="12">
        <f t="shared" si="48"/>
        <v>2.5439847672273936E-2</v>
      </c>
      <c r="O133" s="12"/>
      <c r="P133" s="12"/>
    </row>
    <row r="134" spans="1:16" x14ac:dyDescent="0.25">
      <c r="A134" s="192" t="s">
        <v>9</v>
      </c>
      <c r="B134" s="12">
        <f t="shared" si="44"/>
        <v>164272425</v>
      </c>
      <c r="C134" s="12">
        <f t="shared" si="44"/>
        <v>170195266.68333334</v>
      </c>
      <c r="D134" s="12">
        <f t="shared" si="44"/>
        <v>173950557.66666663</v>
      </c>
      <c r="E134" s="12"/>
      <c r="F134" s="12">
        <f t="shared" si="45"/>
        <v>5922841.6833333373</v>
      </c>
      <c r="G134" s="12">
        <f t="shared" si="45"/>
        <v>3755290.9833332896</v>
      </c>
      <c r="H134" s="12"/>
      <c r="I134" s="12">
        <f t="shared" si="47"/>
        <v>164.272425</v>
      </c>
      <c r="J134" s="12">
        <f t="shared" si="46"/>
        <v>170.19526668333333</v>
      </c>
      <c r="K134" s="12">
        <f t="shared" si="46"/>
        <v>173.95055766666664</v>
      </c>
      <c r="L134" s="12"/>
      <c r="M134" s="12">
        <f t="shared" si="48"/>
        <v>3.6054996347276977E-2</v>
      </c>
      <c r="N134" s="12">
        <f t="shared" si="48"/>
        <v>2.2064602949977655E-2</v>
      </c>
      <c r="O134" s="12"/>
      <c r="P134" s="12"/>
    </row>
    <row r="135" spans="1:16" x14ac:dyDescent="0.25">
      <c r="A135" s="192" t="s">
        <v>10</v>
      </c>
      <c r="B135" s="12">
        <f t="shared" si="44"/>
        <v>10620098</v>
      </c>
      <c r="C135" s="12">
        <f t="shared" si="44"/>
        <v>11722286.440000001</v>
      </c>
      <c r="D135" s="12">
        <f t="shared" si="44"/>
        <v>11814449.92</v>
      </c>
      <c r="E135" s="12"/>
      <c r="F135" s="12">
        <f t="shared" si="45"/>
        <v>1102188.4400000013</v>
      </c>
      <c r="G135" s="12">
        <f t="shared" si="45"/>
        <v>92163.479999998584</v>
      </c>
      <c r="H135" s="12"/>
      <c r="I135" s="12">
        <f t="shared" si="47"/>
        <v>10.620098</v>
      </c>
      <c r="J135" s="12">
        <f t="shared" si="46"/>
        <v>11.722286440000001</v>
      </c>
      <c r="K135" s="12">
        <f t="shared" si="46"/>
        <v>11.814449919999999</v>
      </c>
      <c r="L135" s="12"/>
      <c r="M135" s="12">
        <f t="shared" si="48"/>
        <v>0.10378326452354779</v>
      </c>
      <c r="N135" s="12">
        <f t="shared" si="48"/>
        <v>7.8622443216801469E-3</v>
      </c>
      <c r="O135" s="12"/>
      <c r="P135" s="12"/>
    </row>
    <row r="136" spans="1:16" x14ac:dyDescent="0.25">
      <c r="A136" s="192" t="s">
        <v>11</v>
      </c>
      <c r="B136" s="12">
        <f t="shared" si="44"/>
        <v>10217246</v>
      </c>
      <c r="C136" s="12">
        <f t="shared" si="44"/>
        <v>9489043</v>
      </c>
      <c r="D136" s="12">
        <f t="shared" si="44"/>
        <v>9807171</v>
      </c>
      <c r="E136" s="12"/>
      <c r="F136" s="12">
        <f t="shared" si="45"/>
        <v>-728203</v>
      </c>
      <c r="G136" s="12">
        <f t="shared" si="45"/>
        <v>318128</v>
      </c>
      <c r="H136" s="12"/>
      <c r="I136" s="12">
        <f t="shared" si="47"/>
        <v>10.217245999999999</v>
      </c>
      <c r="J136" s="12">
        <f t="shared" si="46"/>
        <v>9.4890430000000006</v>
      </c>
      <c r="K136" s="12">
        <f t="shared" si="46"/>
        <v>9.8071710000000003</v>
      </c>
      <c r="L136" s="12"/>
      <c r="M136" s="12">
        <f t="shared" si="48"/>
        <v>-7.1271945492943883E-2</v>
      </c>
      <c r="N136" s="12">
        <f t="shared" si="48"/>
        <v>3.3525825523184977E-2</v>
      </c>
      <c r="O136" s="12"/>
      <c r="P136" s="12"/>
    </row>
    <row r="137" spans="1:16" x14ac:dyDescent="0.25">
      <c r="A137" s="192" t="s">
        <v>12</v>
      </c>
      <c r="B137" s="12">
        <f t="shared" si="44"/>
        <v>1949046</v>
      </c>
      <c r="C137" s="12">
        <f t="shared" si="44"/>
        <v>2017335</v>
      </c>
      <c r="D137" s="12">
        <f t="shared" si="44"/>
        <v>2066918</v>
      </c>
      <c r="E137" s="12"/>
      <c r="F137" s="12">
        <f t="shared" si="45"/>
        <v>68289</v>
      </c>
      <c r="G137" s="12">
        <f t="shared" si="45"/>
        <v>49583</v>
      </c>
      <c r="H137" s="12"/>
      <c r="I137" s="12">
        <f t="shared" si="47"/>
        <v>1.9490460000000001</v>
      </c>
      <c r="J137" s="12">
        <f t="shared" si="46"/>
        <v>2.0173350000000001</v>
      </c>
      <c r="K137" s="12">
        <f t="shared" si="46"/>
        <v>2.0669179999999998</v>
      </c>
      <c r="L137" s="12"/>
      <c r="M137" s="12">
        <f t="shared" si="48"/>
        <v>3.5037141247564213E-2</v>
      </c>
      <c r="N137" s="12">
        <f t="shared" si="48"/>
        <v>2.4578466144690746E-2</v>
      </c>
      <c r="O137" s="12"/>
      <c r="P137" s="12"/>
    </row>
    <row r="138" spans="1:16" x14ac:dyDescent="0.25">
      <c r="A138" s="192" t="s">
        <v>13</v>
      </c>
      <c r="B138" s="12">
        <f t="shared" si="44"/>
        <v>638753</v>
      </c>
      <c r="C138" s="12">
        <f t="shared" si="44"/>
        <v>679834</v>
      </c>
      <c r="D138" s="12">
        <f t="shared" si="44"/>
        <v>685295</v>
      </c>
      <c r="E138" s="12"/>
      <c r="F138" s="12">
        <f t="shared" si="45"/>
        <v>41081</v>
      </c>
      <c r="G138" s="12">
        <f t="shared" si="45"/>
        <v>5461</v>
      </c>
      <c r="H138" s="12"/>
      <c r="I138" s="12">
        <f t="shared" si="47"/>
        <v>0.63875300000000002</v>
      </c>
      <c r="J138" s="12">
        <f t="shared" si="46"/>
        <v>0.67983400000000005</v>
      </c>
      <c r="K138" s="12">
        <f t="shared" si="46"/>
        <v>0.68529499999999999</v>
      </c>
      <c r="L138" s="12"/>
      <c r="M138" s="12">
        <f t="shared" si="48"/>
        <v>6.4314375040117278E-2</v>
      </c>
      <c r="N138" s="12">
        <f t="shared" si="48"/>
        <v>8.0328433117495407E-3</v>
      </c>
      <c r="O138" s="12"/>
      <c r="P138" s="12"/>
    </row>
    <row r="139" spans="1:16" x14ac:dyDescent="0.25">
      <c r="A139" s="192" t="s">
        <v>14</v>
      </c>
      <c r="B139" s="12">
        <f t="shared" si="44"/>
        <v>3429403</v>
      </c>
      <c r="C139" s="12">
        <f t="shared" si="44"/>
        <v>3936392</v>
      </c>
      <c r="D139" s="12">
        <f t="shared" si="44"/>
        <v>3930262.2</v>
      </c>
      <c r="E139" s="12"/>
      <c r="F139" s="12">
        <f t="shared" si="45"/>
        <v>506989</v>
      </c>
      <c r="G139" s="12">
        <f t="shared" si="45"/>
        <v>-6129.7999999998137</v>
      </c>
      <c r="H139" s="12"/>
      <c r="I139" s="12">
        <f t="shared" si="47"/>
        <v>3.4294030000000002</v>
      </c>
      <c r="J139" s="12">
        <f t="shared" si="46"/>
        <v>3.9363920000000001</v>
      </c>
      <c r="K139" s="12">
        <f t="shared" si="46"/>
        <v>3.9302622</v>
      </c>
      <c r="L139" s="12"/>
      <c r="M139" s="12">
        <f t="shared" si="48"/>
        <v>0.14783593529252756</v>
      </c>
      <c r="N139" s="12">
        <f t="shared" si="48"/>
        <v>-1.5572127979124218E-3</v>
      </c>
      <c r="O139" s="12"/>
      <c r="P139" s="12"/>
    </row>
    <row r="140" spans="1:16" x14ac:dyDescent="0.25">
      <c r="A140" s="192" t="s">
        <v>15</v>
      </c>
      <c r="B140" s="12">
        <f t="shared" si="44"/>
        <v>8988229</v>
      </c>
      <c r="C140" s="12">
        <f t="shared" si="44"/>
        <v>9506615.5</v>
      </c>
      <c r="D140" s="12">
        <f>D14+D48+D66</f>
        <v>9560868</v>
      </c>
      <c r="E140" s="12"/>
      <c r="F140" s="12">
        <f t="shared" si="45"/>
        <v>518386.5</v>
      </c>
      <c r="G140" s="12">
        <f t="shared" si="45"/>
        <v>54252.5</v>
      </c>
      <c r="H140" s="12"/>
      <c r="I140" s="12">
        <f t="shared" si="47"/>
        <v>8.9882290000000005</v>
      </c>
      <c r="J140" s="12">
        <f t="shared" si="46"/>
        <v>9.5066155000000006</v>
      </c>
      <c r="K140" s="12">
        <f t="shared" si="46"/>
        <v>9.5608679999999993</v>
      </c>
      <c r="L140" s="12"/>
      <c r="M140" s="12">
        <f t="shared" si="48"/>
        <v>5.7673931093655942E-2</v>
      </c>
      <c r="N140" s="12">
        <f t="shared" si="48"/>
        <v>5.7068154276354926E-3</v>
      </c>
      <c r="O140" s="12"/>
      <c r="P140" s="12"/>
    </row>
    <row r="141" spans="1:16" x14ac:dyDescent="0.25">
      <c r="B141" s="175">
        <f t="shared" ref="B141:D141" si="49">SUM(B129:B140)</f>
        <v>284990584</v>
      </c>
      <c r="C141" s="175">
        <f t="shared" si="49"/>
        <v>299636732.22333336</v>
      </c>
      <c r="D141" s="175">
        <f t="shared" si="49"/>
        <v>305870962.76666659</v>
      </c>
      <c r="E141" s="12"/>
      <c r="F141" s="175">
        <f t="shared" ref="F141:G141" si="50">SUM(F129:F140)</f>
        <v>14646148.223333336</v>
      </c>
      <c r="G141" s="175">
        <f t="shared" si="50"/>
        <v>6234230.5433332864</v>
      </c>
      <c r="H141" s="12"/>
      <c r="I141" s="175">
        <f t="shared" ref="I141:J141" si="51">SUM(I129:I140)</f>
        <v>284.99058399999996</v>
      </c>
      <c r="J141" s="175">
        <f t="shared" si="51"/>
        <v>299.63673222333335</v>
      </c>
      <c r="K141" s="175">
        <f>SUM(K129:K140)</f>
        <v>305.87096276666659</v>
      </c>
      <c r="L141" s="12"/>
      <c r="M141" s="175">
        <f t="shared" si="48"/>
        <v>5.1391691675446376E-2</v>
      </c>
      <c r="N141" s="175">
        <f t="shared" si="48"/>
        <v>2.0805962263286782E-2</v>
      </c>
      <c r="O141" s="12"/>
      <c r="P141" s="12"/>
    </row>
  </sheetData>
  <mergeCells count="9">
    <mergeCell ref="M87:N87"/>
    <mergeCell ref="M127:N127"/>
    <mergeCell ref="F1:G1"/>
    <mergeCell ref="M1:N1"/>
    <mergeCell ref="P1:R1"/>
    <mergeCell ref="M18:N18"/>
    <mergeCell ref="M35:N35"/>
    <mergeCell ref="M53:N53"/>
    <mergeCell ref="M70:N70"/>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9"/>
  <sheetViews>
    <sheetView topLeftCell="A363" workbookViewId="0">
      <selection activeCell="B345" sqref="B345"/>
    </sheetView>
  </sheetViews>
  <sheetFormatPr defaultColWidth="9.125" defaultRowHeight="12.9" x14ac:dyDescent="0.25"/>
  <cols>
    <col min="1" max="1" width="36.625" style="70" bestFit="1" customWidth="1"/>
    <col min="2" max="2" width="35.625" style="70" bestFit="1" customWidth="1"/>
    <col min="3" max="3" width="7.875" style="70" customWidth="1"/>
    <col min="4" max="4" width="7" style="70" customWidth="1"/>
    <col min="5" max="16384" width="9.125" style="70"/>
  </cols>
  <sheetData>
    <row r="1" spans="1:7" ht="22.6" customHeight="1" x14ac:dyDescent="0.25">
      <c r="A1" s="86" t="s">
        <v>125</v>
      </c>
    </row>
    <row r="2" spans="1:7" ht="18" customHeight="1" x14ac:dyDescent="0.25">
      <c r="A2" s="85" t="s">
        <v>124</v>
      </c>
    </row>
    <row r="3" spans="1:7" x14ac:dyDescent="0.25">
      <c r="A3" s="84"/>
    </row>
    <row r="4" spans="1:7" x14ac:dyDescent="0.25">
      <c r="A4" s="302">
        <v>2013</v>
      </c>
      <c r="G4" s="70">
        <v>740.38461538461536</v>
      </c>
    </row>
    <row r="5" spans="1:7" ht="9" customHeight="1" x14ac:dyDescent="0.25">
      <c r="A5" s="302"/>
      <c r="G5" s="70">
        <v>67.307692307692307</v>
      </c>
    </row>
    <row r="6" spans="1:7" x14ac:dyDescent="0.25">
      <c r="A6" s="302"/>
      <c r="B6" s="302"/>
      <c r="C6" s="302"/>
      <c r="D6" s="302"/>
    </row>
    <row r="7" spans="1:7" ht="14.95" customHeight="1" x14ac:dyDescent="0.25">
      <c r="A7" s="303"/>
      <c r="B7" s="304"/>
      <c r="C7" s="83" t="s">
        <v>123</v>
      </c>
      <c r="D7" s="82" t="s">
        <v>122</v>
      </c>
      <c r="E7" s="70" t="s">
        <v>127</v>
      </c>
      <c r="F7" s="98">
        <v>1750</v>
      </c>
    </row>
    <row r="8" spans="1:7" ht="14.95" customHeight="1" x14ac:dyDescent="0.25">
      <c r="A8" s="305" t="s">
        <v>121</v>
      </c>
      <c r="B8" s="322"/>
      <c r="C8" s="79">
        <v>12509.64</v>
      </c>
      <c r="D8" s="78">
        <v>198</v>
      </c>
    </row>
    <row r="9" spans="1:7" ht="14.95" hidden="1" customHeight="1" x14ac:dyDescent="0.25">
      <c r="A9" s="306"/>
      <c r="B9" s="322"/>
      <c r="C9" s="81">
        <v>3078</v>
      </c>
      <c r="D9" s="80">
        <v>50</v>
      </c>
    </row>
    <row r="10" spans="1:7" ht="14.95" hidden="1" customHeight="1" x14ac:dyDescent="0.25">
      <c r="A10" s="306"/>
      <c r="B10" s="322"/>
      <c r="C10" s="79">
        <v>11056.5</v>
      </c>
      <c r="D10" s="78">
        <v>175</v>
      </c>
    </row>
    <row r="11" spans="1:7" ht="14.95" hidden="1" customHeight="1" x14ac:dyDescent="0.25">
      <c r="A11" s="306"/>
      <c r="B11" s="322"/>
      <c r="C11" s="81">
        <v>68339.039999999994</v>
      </c>
      <c r="D11" s="80">
        <v>946</v>
      </c>
    </row>
    <row r="12" spans="1:7" ht="14.95" hidden="1" customHeight="1" x14ac:dyDescent="0.25">
      <c r="A12" s="306"/>
      <c r="B12" s="322"/>
      <c r="C12" s="79">
        <v>5640.72</v>
      </c>
      <c r="D12" s="78">
        <v>76</v>
      </c>
    </row>
    <row r="13" spans="1:7" ht="14.95" hidden="1" customHeight="1" x14ac:dyDescent="0.25">
      <c r="A13" s="306"/>
      <c r="B13" s="322"/>
      <c r="C13" s="81">
        <v>412.29</v>
      </c>
      <c r="D13" s="80">
        <v>9</v>
      </c>
    </row>
    <row r="14" spans="1:7" ht="14.95" hidden="1" customHeight="1" x14ac:dyDescent="0.25">
      <c r="A14" s="306"/>
      <c r="B14" s="322"/>
      <c r="C14" s="79">
        <v>37252.22</v>
      </c>
      <c r="D14" s="78">
        <v>856.5</v>
      </c>
    </row>
    <row r="15" spans="1:7" ht="14.95" hidden="1" customHeight="1" x14ac:dyDescent="0.25">
      <c r="A15" s="306"/>
      <c r="B15" s="322"/>
      <c r="C15" s="81">
        <v>84070.44</v>
      </c>
      <c r="D15" s="80">
        <v>964</v>
      </c>
    </row>
    <row r="16" spans="1:7" ht="14.95" hidden="1" customHeight="1" x14ac:dyDescent="0.25">
      <c r="A16" s="306"/>
      <c r="B16" s="322"/>
      <c r="C16" s="79">
        <v>40562.76</v>
      </c>
      <c r="D16" s="78">
        <v>561.5</v>
      </c>
    </row>
    <row r="17" spans="1:4" ht="14.95" hidden="1" customHeight="1" x14ac:dyDescent="0.25">
      <c r="A17" s="306"/>
      <c r="B17" s="322"/>
      <c r="C17" s="81">
        <v>74046.960000000006</v>
      </c>
      <c r="D17" s="80">
        <v>1172</v>
      </c>
    </row>
    <row r="18" spans="1:4" ht="14.95" hidden="1" customHeight="1" x14ac:dyDescent="0.25">
      <c r="A18" s="306"/>
      <c r="B18" s="322"/>
      <c r="C18" s="79">
        <v>409.9</v>
      </c>
      <c r="D18" s="78">
        <v>10</v>
      </c>
    </row>
    <row r="19" spans="1:4" ht="14.95" hidden="1" customHeight="1" x14ac:dyDescent="0.25">
      <c r="A19" s="306"/>
      <c r="B19" s="322"/>
      <c r="C19" s="81">
        <v>219.49</v>
      </c>
      <c r="D19" s="80">
        <v>6</v>
      </c>
    </row>
    <row r="20" spans="1:4" ht="14.95" hidden="1" customHeight="1" x14ac:dyDescent="0.25">
      <c r="A20" s="306"/>
      <c r="B20" s="322"/>
      <c r="C20" s="79">
        <v>643.14</v>
      </c>
      <c r="D20" s="78">
        <v>18</v>
      </c>
    </row>
    <row r="21" spans="1:4" ht="14.95" hidden="1" customHeight="1" x14ac:dyDescent="0.25">
      <c r="A21" s="306"/>
      <c r="B21" s="322"/>
      <c r="C21" s="81">
        <v>1484.4</v>
      </c>
      <c r="D21" s="80">
        <v>20</v>
      </c>
    </row>
    <row r="22" spans="1:4" ht="14.95" hidden="1" customHeight="1" x14ac:dyDescent="0.25">
      <c r="A22" s="306"/>
      <c r="B22" s="322"/>
      <c r="C22" s="79">
        <v>564.6</v>
      </c>
      <c r="D22" s="78">
        <v>12</v>
      </c>
    </row>
    <row r="23" spans="1:4" ht="14.95" hidden="1" customHeight="1" x14ac:dyDescent="0.25">
      <c r="A23" s="306"/>
      <c r="B23" s="322"/>
      <c r="C23" s="81">
        <v>2723.41</v>
      </c>
      <c r="D23" s="80">
        <v>75.5</v>
      </c>
    </row>
    <row r="24" spans="1:4" ht="14.95" hidden="1" customHeight="1" x14ac:dyDescent="0.25">
      <c r="A24" s="306"/>
      <c r="B24" s="322"/>
      <c r="C24" s="79">
        <v>2084.94</v>
      </c>
      <c r="D24" s="78">
        <v>33</v>
      </c>
    </row>
    <row r="25" spans="1:4" ht="14.95" hidden="1" customHeight="1" x14ac:dyDescent="0.25">
      <c r="A25" s="306"/>
      <c r="B25" s="322"/>
      <c r="C25" s="81">
        <v>56424.32</v>
      </c>
      <c r="D25" s="80">
        <v>1048</v>
      </c>
    </row>
    <row r="26" spans="1:4" ht="14.95" hidden="1" customHeight="1" x14ac:dyDescent="0.25">
      <c r="A26" s="306"/>
      <c r="B26" s="322"/>
      <c r="C26" s="79">
        <v>22318.080000000002</v>
      </c>
      <c r="D26" s="78">
        <v>317</v>
      </c>
    </row>
    <row r="27" spans="1:4" ht="14.95" hidden="1" customHeight="1" x14ac:dyDescent="0.25">
      <c r="A27" s="306"/>
      <c r="B27" s="322"/>
      <c r="C27" s="81">
        <v>538.4</v>
      </c>
      <c r="D27" s="80">
        <v>10</v>
      </c>
    </row>
    <row r="28" spans="1:4" ht="14.95" hidden="1" customHeight="1" x14ac:dyDescent="0.25">
      <c r="A28" s="306"/>
      <c r="B28" s="322"/>
      <c r="C28" s="79">
        <v>669.93</v>
      </c>
      <c r="D28" s="78">
        <v>21</v>
      </c>
    </row>
    <row r="29" spans="1:4" ht="14.95" hidden="1" customHeight="1" x14ac:dyDescent="0.25">
      <c r="A29" s="306"/>
      <c r="B29" s="322"/>
      <c r="C29" s="81">
        <v>5496.66</v>
      </c>
      <c r="D29" s="80">
        <v>87</v>
      </c>
    </row>
    <row r="30" spans="1:4" ht="14.95" hidden="1" customHeight="1" x14ac:dyDescent="0.25">
      <c r="A30" s="306"/>
      <c r="B30" s="322"/>
      <c r="C30" s="79">
        <v>1229.7</v>
      </c>
      <c r="D30" s="78">
        <v>30</v>
      </c>
    </row>
    <row r="31" spans="1:4" ht="14.95" hidden="1" customHeight="1" x14ac:dyDescent="0.25">
      <c r="A31" s="306"/>
      <c r="B31" s="322"/>
      <c r="C31" s="81">
        <v>4147.7</v>
      </c>
      <c r="D31" s="80">
        <v>59</v>
      </c>
    </row>
    <row r="32" spans="1:4" ht="14.95" hidden="1" customHeight="1" x14ac:dyDescent="0.25">
      <c r="A32" s="306"/>
      <c r="B32" s="322"/>
      <c r="C32" s="79">
        <v>428.76</v>
      </c>
      <c r="D32" s="78">
        <v>12</v>
      </c>
    </row>
    <row r="33" spans="1:4" ht="14.95" hidden="1" customHeight="1" x14ac:dyDescent="0.25">
      <c r="A33" s="306"/>
      <c r="B33" s="322"/>
      <c r="C33" s="81">
        <v>3364.47</v>
      </c>
      <c r="D33" s="80">
        <v>76</v>
      </c>
    </row>
    <row r="34" spans="1:4" ht="14.95" hidden="1" customHeight="1" x14ac:dyDescent="0.25">
      <c r="A34" s="306"/>
      <c r="B34" s="322"/>
      <c r="C34" s="79">
        <v>564.6</v>
      </c>
      <c r="D34" s="78">
        <v>12</v>
      </c>
    </row>
    <row r="35" spans="1:4" ht="14.95" hidden="1" customHeight="1" x14ac:dyDescent="0.25">
      <c r="A35" s="306"/>
      <c r="B35" s="322"/>
      <c r="C35" s="81">
        <v>35.729999999999997</v>
      </c>
      <c r="D35" s="80">
        <v>1</v>
      </c>
    </row>
    <row r="36" spans="1:4" ht="14.95" hidden="1" customHeight="1" x14ac:dyDescent="0.25">
      <c r="A36" s="306"/>
      <c r="B36" s="322"/>
      <c r="C36" s="79">
        <v>736.78</v>
      </c>
      <c r="D36" s="78">
        <v>17</v>
      </c>
    </row>
    <row r="37" spans="1:4" ht="14.95" hidden="1" customHeight="1" x14ac:dyDescent="0.25">
      <c r="A37" s="306"/>
      <c r="B37" s="322"/>
      <c r="C37" s="81">
        <v>6219.4</v>
      </c>
      <c r="D37" s="80">
        <v>92</v>
      </c>
    </row>
    <row r="38" spans="1:4" ht="14.95" hidden="1" customHeight="1" x14ac:dyDescent="0.25">
      <c r="A38" s="306"/>
      <c r="B38" s="322"/>
      <c r="C38" s="79">
        <v>82.89</v>
      </c>
      <c r="D38" s="78">
        <v>1.5</v>
      </c>
    </row>
    <row r="39" spans="1:4" ht="14.95" hidden="1" customHeight="1" x14ac:dyDescent="0.25">
      <c r="A39" s="306"/>
      <c r="B39" s="322"/>
      <c r="C39" s="81">
        <v>379.08</v>
      </c>
      <c r="D39" s="80">
        <v>6</v>
      </c>
    </row>
    <row r="40" spans="1:4" ht="14.95" hidden="1" customHeight="1" x14ac:dyDescent="0.25">
      <c r="A40" s="306"/>
      <c r="B40" s="322"/>
      <c r="C40" s="79">
        <v>96.09</v>
      </c>
      <c r="D40" s="78">
        <v>3</v>
      </c>
    </row>
    <row r="41" spans="1:4" ht="14.95" hidden="1" customHeight="1" x14ac:dyDescent="0.25">
      <c r="A41" s="306"/>
      <c r="B41" s="322"/>
      <c r="C41" s="81">
        <v>3910.33</v>
      </c>
      <c r="D41" s="80">
        <v>57</v>
      </c>
    </row>
    <row r="42" spans="1:4" ht="14.95" hidden="1" customHeight="1" x14ac:dyDescent="0.25">
      <c r="A42" s="306"/>
      <c r="B42" s="322"/>
      <c r="C42" s="79">
        <v>3370.86</v>
      </c>
      <c r="D42" s="78">
        <v>61</v>
      </c>
    </row>
    <row r="43" spans="1:4" ht="14.95" hidden="1" customHeight="1" x14ac:dyDescent="0.25">
      <c r="A43" s="306"/>
      <c r="B43" s="322"/>
      <c r="C43" s="81">
        <v>1657.8</v>
      </c>
      <c r="D43" s="80">
        <v>30</v>
      </c>
    </row>
    <row r="44" spans="1:4" ht="14.95" hidden="1" customHeight="1" x14ac:dyDescent="0.25">
      <c r="A44" s="306"/>
      <c r="B44" s="322"/>
      <c r="C44" s="79">
        <v>1518.48</v>
      </c>
      <c r="D44" s="78">
        <v>36</v>
      </c>
    </row>
    <row r="45" spans="1:4" ht="14.95" hidden="1" customHeight="1" x14ac:dyDescent="0.25">
      <c r="A45" s="306"/>
      <c r="B45" s="322"/>
      <c r="C45" s="81">
        <v>2315.12</v>
      </c>
      <c r="D45" s="80">
        <v>43</v>
      </c>
    </row>
    <row r="46" spans="1:4" ht="14.95" hidden="1" customHeight="1" x14ac:dyDescent="0.25">
      <c r="A46" s="306"/>
      <c r="B46" s="322"/>
      <c r="C46" s="79">
        <v>8026.61</v>
      </c>
      <c r="D46" s="78">
        <v>126</v>
      </c>
    </row>
    <row r="47" spans="1:4" ht="14.95" hidden="1" customHeight="1" x14ac:dyDescent="0.25">
      <c r="A47" s="306"/>
      <c r="B47" s="322"/>
      <c r="C47" s="81">
        <v>2447.3200000000002</v>
      </c>
      <c r="D47" s="80">
        <v>45</v>
      </c>
    </row>
    <row r="48" spans="1:4" ht="14.95" hidden="1" customHeight="1" x14ac:dyDescent="0.25">
      <c r="A48" s="306"/>
      <c r="B48" s="322"/>
      <c r="C48" s="79">
        <v>6531.36</v>
      </c>
      <c r="D48" s="78">
        <v>88</v>
      </c>
    </row>
    <row r="49" spans="1:4" ht="14.95" hidden="1" customHeight="1" x14ac:dyDescent="0.25">
      <c r="A49" s="306"/>
      <c r="B49" s="322"/>
      <c r="C49" s="81">
        <v>712.8</v>
      </c>
      <c r="D49" s="80">
        <v>16</v>
      </c>
    </row>
    <row r="50" spans="1:4" ht="14.95" hidden="1" customHeight="1" x14ac:dyDescent="0.25">
      <c r="A50" s="306"/>
      <c r="B50" s="322"/>
      <c r="C50" s="79">
        <v>116956.56</v>
      </c>
      <c r="D50" s="78">
        <v>1619</v>
      </c>
    </row>
    <row r="51" spans="1:4" ht="14.95" hidden="1" customHeight="1" x14ac:dyDescent="0.25">
      <c r="A51" s="306"/>
      <c r="B51" s="322"/>
      <c r="C51" s="81">
        <v>520.08000000000004</v>
      </c>
      <c r="D51" s="80">
        <v>12</v>
      </c>
    </row>
    <row r="52" spans="1:4" ht="14.95" hidden="1" customHeight="1" x14ac:dyDescent="0.25">
      <c r="A52" s="306"/>
      <c r="B52" s="322"/>
      <c r="C52" s="79">
        <v>1326.24</v>
      </c>
      <c r="D52" s="78">
        <v>24</v>
      </c>
    </row>
    <row r="53" spans="1:4" ht="14.95" hidden="1" customHeight="1" x14ac:dyDescent="0.25">
      <c r="A53" s="306"/>
      <c r="B53" s="322"/>
      <c r="C53" s="81">
        <v>376.4</v>
      </c>
      <c r="D53" s="80">
        <v>8</v>
      </c>
    </row>
    <row r="54" spans="1:4" ht="14.95" hidden="1" customHeight="1" x14ac:dyDescent="0.25">
      <c r="A54" s="306"/>
      <c r="B54" s="322"/>
      <c r="C54" s="79">
        <v>1354.32</v>
      </c>
      <c r="D54" s="78">
        <v>22</v>
      </c>
    </row>
    <row r="55" spans="1:4" ht="14.95" hidden="1" customHeight="1" x14ac:dyDescent="0.25">
      <c r="A55" s="306"/>
      <c r="B55" s="322"/>
      <c r="C55" s="81">
        <v>3117.24</v>
      </c>
      <c r="D55" s="80">
        <v>42</v>
      </c>
    </row>
    <row r="56" spans="1:4" ht="14.95" hidden="1" customHeight="1" x14ac:dyDescent="0.25">
      <c r="A56" s="306"/>
      <c r="B56" s="322"/>
      <c r="C56" s="79">
        <v>5222.4799999999996</v>
      </c>
      <c r="D56" s="78">
        <v>97</v>
      </c>
    </row>
    <row r="57" spans="1:4" ht="14.95" hidden="1" customHeight="1" x14ac:dyDescent="0.25">
      <c r="A57" s="306"/>
      <c r="B57" s="322"/>
      <c r="C57" s="81">
        <v>406.08</v>
      </c>
      <c r="D57" s="80">
        <v>12</v>
      </c>
    </row>
    <row r="58" spans="1:4" ht="14.95" hidden="1" customHeight="1" x14ac:dyDescent="0.25">
      <c r="A58" s="306"/>
      <c r="B58" s="322"/>
      <c r="C58" s="79">
        <v>538.4</v>
      </c>
      <c r="D58" s="78">
        <v>10</v>
      </c>
    </row>
    <row r="59" spans="1:4" ht="14.95" hidden="1" customHeight="1" x14ac:dyDescent="0.25">
      <c r="A59" s="306"/>
      <c r="B59" s="322"/>
      <c r="C59" s="81">
        <v>41789.24</v>
      </c>
      <c r="D59" s="80">
        <v>594</v>
      </c>
    </row>
    <row r="60" spans="1:4" ht="14.95" hidden="1" customHeight="1" x14ac:dyDescent="0.25">
      <c r="A60" s="306"/>
      <c r="B60" s="322"/>
      <c r="C60" s="79">
        <v>2274.48</v>
      </c>
      <c r="D60" s="78">
        <v>36</v>
      </c>
    </row>
    <row r="61" spans="1:4" ht="14.95" hidden="1" customHeight="1" x14ac:dyDescent="0.25">
      <c r="A61" s="306"/>
      <c r="B61" s="322"/>
      <c r="C61" s="81">
        <v>4012.22</v>
      </c>
      <c r="D61" s="80">
        <v>83</v>
      </c>
    </row>
    <row r="62" spans="1:4" ht="14.95" hidden="1" customHeight="1" x14ac:dyDescent="0.25">
      <c r="A62" s="306"/>
      <c r="B62" s="322"/>
      <c r="C62" s="79">
        <v>3917.16</v>
      </c>
      <c r="D62" s="78">
        <v>62</v>
      </c>
    </row>
    <row r="63" spans="1:4" ht="14.95" hidden="1" customHeight="1" x14ac:dyDescent="0.25">
      <c r="A63" s="306"/>
      <c r="B63" s="322"/>
      <c r="C63" s="81">
        <v>40909.49</v>
      </c>
      <c r="D63" s="80">
        <v>866.5</v>
      </c>
    </row>
    <row r="64" spans="1:4" ht="14.95" hidden="1" customHeight="1" x14ac:dyDescent="0.25">
      <c r="A64" s="306"/>
      <c r="B64" s="322"/>
      <c r="C64" s="79">
        <v>8529.2999999999993</v>
      </c>
      <c r="D64" s="78">
        <v>135</v>
      </c>
    </row>
    <row r="65" spans="1:4" ht="14.95" hidden="1" customHeight="1" x14ac:dyDescent="0.25">
      <c r="A65" s="306"/>
      <c r="B65" s="322"/>
      <c r="C65" s="81">
        <v>14303.52</v>
      </c>
      <c r="D65" s="80">
        <v>198</v>
      </c>
    </row>
    <row r="66" spans="1:4" ht="14.95" hidden="1" customHeight="1" x14ac:dyDescent="0.25">
      <c r="A66" s="306"/>
      <c r="B66" s="322"/>
      <c r="C66" s="79">
        <v>114039.9</v>
      </c>
      <c r="D66" s="78">
        <v>1805</v>
      </c>
    </row>
    <row r="67" spans="1:4" ht="14.95" hidden="1" customHeight="1" x14ac:dyDescent="0.25">
      <c r="A67" s="306"/>
      <c r="B67" s="322"/>
      <c r="C67" s="81">
        <v>5939.58</v>
      </c>
      <c r="D67" s="80">
        <v>138.5</v>
      </c>
    </row>
    <row r="68" spans="1:4" ht="14.95" hidden="1" customHeight="1" x14ac:dyDescent="0.25">
      <c r="A68" s="306"/>
      <c r="B68" s="322"/>
      <c r="C68" s="79">
        <v>279.10000000000002</v>
      </c>
      <c r="D68" s="78">
        <v>10</v>
      </c>
    </row>
    <row r="69" spans="1:4" ht="14.95" hidden="1" customHeight="1" x14ac:dyDescent="0.25">
      <c r="A69" s="306"/>
      <c r="B69" s="322"/>
      <c r="C69" s="81">
        <v>40.99</v>
      </c>
      <c r="D69" s="80">
        <v>1</v>
      </c>
    </row>
    <row r="70" spans="1:4" ht="14.95" hidden="1" customHeight="1" x14ac:dyDescent="0.25">
      <c r="A70" s="306"/>
      <c r="B70" s="322"/>
      <c r="C70" s="79">
        <v>2705.58</v>
      </c>
      <c r="D70" s="78">
        <v>33</v>
      </c>
    </row>
    <row r="71" spans="1:4" ht="14.95" hidden="1" customHeight="1" x14ac:dyDescent="0.25">
      <c r="A71" s="306"/>
      <c r="B71" s="322"/>
      <c r="C71" s="81">
        <v>5694.3</v>
      </c>
      <c r="D71" s="80">
        <v>135</v>
      </c>
    </row>
    <row r="72" spans="1:4" ht="14.95" hidden="1" customHeight="1" x14ac:dyDescent="0.25">
      <c r="A72" s="306"/>
      <c r="B72" s="322"/>
      <c r="C72" s="79">
        <v>390.06</v>
      </c>
      <c r="D72" s="78">
        <v>9</v>
      </c>
    </row>
    <row r="73" spans="1:4" ht="14.95" hidden="1" customHeight="1" x14ac:dyDescent="0.25">
      <c r="A73" s="306"/>
      <c r="B73" s="322"/>
      <c r="C73" s="81">
        <v>453.24</v>
      </c>
      <c r="D73" s="80">
        <v>12</v>
      </c>
    </row>
    <row r="74" spans="1:4" ht="14.95" hidden="1" customHeight="1" x14ac:dyDescent="0.25">
      <c r="A74" s="306"/>
      <c r="B74" s="322"/>
      <c r="C74" s="79">
        <v>1076.8</v>
      </c>
      <c r="D74" s="78">
        <v>20</v>
      </c>
    </row>
    <row r="75" spans="1:4" ht="14.95" hidden="1" customHeight="1" x14ac:dyDescent="0.25">
      <c r="A75" s="306"/>
      <c r="B75" s="322"/>
      <c r="C75" s="81">
        <v>21078.48</v>
      </c>
      <c r="D75" s="80">
        <v>284</v>
      </c>
    </row>
    <row r="76" spans="1:4" ht="14.95" hidden="1" customHeight="1" x14ac:dyDescent="0.25">
      <c r="A76" s="306"/>
      <c r="B76" s="322"/>
      <c r="C76" s="79">
        <v>3523.02</v>
      </c>
      <c r="D76" s="78">
        <v>73</v>
      </c>
    </row>
    <row r="77" spans="1:4" ht="14.95" hidden="1" customHeight="1" x14ac:dyDescent="0.25">
      <c r="A77" s="306"/>
      <c r="B77" s="322"/>
      <c r="C77" s="81">
        <v>8312.64</v>
      </c>
      <c r="D77" s="80">
        <v>112</v>
      </c>
    </row>
    <row r="78" spans="1:4" ht="14.95" hidden="1" customHeight="1" x14ac:dyDescent="0.25">
      <c r="A78" s="306"/>
      <c r="B78" s="322"/>
      <c r="C78" s="79">
        <v>89.33</v>
      </c>
      <c r="D78" s="78">
        <v>2.5</v>
      </c>
    </row>
    <row r="79" spans="1:4" ht="14.95" hidden="1" customHeight="1" x14ac:dyDescent="0.25">
      <c r="A79" s="306"/>
      <c r="B79" s="322"/>
      <c r="C79" s="81">
        <v>564.6</v>
      </c>
      <c r="D79" s="80">
        <v>12</v>
      </c>
    </row>
    <row r="80" spans="1:4" ht="14.95" hidden="1" customHeight="1" x14ac:dyDescent="0.25">
      <c r="A80" s="306"/>
      <c r="B80" s="322"/>
      <c r="C80" s="79">
        <v>14632.83</v>
      </c>
      <c r="D80" s="78">
        <v>263</v>
      </c>
    </row>
    <row r="81" spans="1:4" ht="14.95" hidden="1" customHeight="1" x14ac:dyDescent="0.25">
      <c r="A81" s="306"/>
      <c r="B81" s="322"/>
      <c r="C81" s="81">
        <v>519.25</v>
      </c>
      <c r="D81" s="80">
        <v>17</v>
      </c>
    </row>
    <row r="82" spans="1:4" ht="14.95" hidden="1" customHeight="1" x14ac:dyDescent="0.25">
      <c r="A82" s="306"/>
      <c r="B82" s="322"/>
      <c r="C82" s="79">
        <v>91.62</v>
      </c>
      <c r="D82" s="78">
        <v>2</v>
      </c>
    </row>
    <row r="83" spans="1:4" ht="14.95" hidden="1" customHeight="1" x14ac:dyDescent="0.25">
      <c r="A83" s="306"/>
      <c r="B83" s="322"/>
      <c r="C83" s="81">
        <v>1511.73</v>
      </c>
      <c r="D83" s="80">
        <v>33</v>
      </c>
    </row>
    <row r="84" spans="1:4" ht="14.95" hidden="1" customHeight="1" x14ac:dyDescent="0.25">
      <c r="A84" s="306"/>
      <c r="B84" s="322"/>
      <c r="C84" s="79">
        <v>4822.63</v>
      </c>
      <c r="D84" s="78">
        <v>102.5</v>
      </c>
    </row>
    <row r="85" spans="1:4" ht="14.95" hidden="1" customHeight="1" x14ac:dyDescent="0.25">
      <c r="A85" s="306"/>
      <c r="B85" s="322"/>
      <c r="C85" s="81">
        <v>11697.95</v>
      </c>
      <c r="D85" s="80">
        <v>385.5</v>
      </c>
    </row>
    <row r="86" spans="1:4" ht="14.95" hidden="1" customHeight="1" x14ac:dyDescent="0.25">
      <c r="A86" s="306"/>
      <c r="B86" s="322"/>
      <c r="C86" s="79">
        <v>149007.04000000001</v>
      </c>
      <c r="D86" s="78">
        <v>1904</v>
      </c>
    </row>
    <row r="87" spans="1:4" ht="14.95" hidden="1" customHeight="1" x14ac:dyDescent="0.25">
      <c r="A87" s="306"/>
      <c r="B87" s="322"/>
      <c r="C87" s="81">
        <v>423.45</v>
      </c>
      <c r="D87" s="80">
        <v>9</v>
      </c>
    </row>
    <row r="88" spans="1:4" ht="14.95" hidden="1" customHeight="1" x14ac:dyDescent="0.25">
      <c r="A88" s="306"/>
      <c r="B88" s="322"/>
      <c r="C88" s="79">
        <v>17819.82</v>
      </c>
      <c r="D88" s="78">
        <v>227</v>
      </c>
    </row>
    <row r="89" spans="1:4" ht="14.95" hidden="1" customHeight="1" x14ac:dyDescent="0.25">
      <c r="A89" s="306"/>
      <c r="B89" s="322"/>
      <c r="C89" s="81">
        <v>4465.4399999999996</v>
      </c>
      <c r="D89" s="80">
        <v>59.5</v>
      </c>
    </row>
    <row r="90" spans="1:4" ht="14.95" hidden="1" customHeight="1" x14ac:dyDescent="0.25">
      <c r="A90" s="306"/>
      <c r="B90" s="322"/>
      <c r="C90" s="79">
        <v>11970.36</v>
      </c>
      <c r="D90" s="78">
        <v>184.5</v>
      </c>
    </row>
    <row r="91" spans="1:4" ht="14.95" hidden="1" customHeight="1" x14ac:dyDescent="0.25">
      <c r="A91" s="306"/>
      <c r="B91" s="322"/>
      <c r="C91" s="81">
        <v>276.3</v>
      </c>
      <c r="D91" s="80">
        <v>5</v>
      </c>
    </row>
    <row r="92" spans="1:4" ht="14.95" hidden="1" customHeight="1" x14ac:dyDescent="0.25">
      <c r="A92" s="306"/>
      <c r="B92" s="322"/>
      <c r="C92" s="79">
        <v>505.44</v>
      </c>
      <c r="D92" s="78">
        <v>8</v>
      </c>
    </row>
    <row r="93" spans="1:4" ht="14.95" hidden="1" customHeight="1" x14ac:dyDescent="0.25">
      <c r="A93" s="306"/>
      <c r="B93" s="322"/>
      <c r="C93" s="81">
        <v>206.57</v>
      </c>
      <c r="D93" s="80">
        <v>7</v>
      </c>
    </row>
    <row r="94" spans="1:4" ht="14.95" hidden="1" customHeight="1" x14ac:dyDescent="0.25">
      <c r="A94" s="306"/>
      <c r="B94" s="322"/>
      <c r="C94" s="79">
        <v>69.56</v>
      </c>
      <c r="D94" s="78">
        <v>2</v>
      </c>
    </row>
    <row r="95" spans="1:4" ht="14.95" hidden="1" customHeight="1" x14ac:dyDescent="0.25">
      <c r="A95" s="306"/>
      <c r="B95" s="322"/>
      <c r="C95" s="81">
        <v>428.76</v>
      </c>
      <c r="D95" s="80">
        <v>12</v>
      </c>
    </row>
    <row r="96" spans="1:4" ht="14.95" hidden="1" customHeight="1" x14ac:dyDescent="0.25">
      <c r="A96" s="306"/>
      <c r="B96" s="322"/>
      <c r="C96" s="79">
        <v>251.19</v>
      </c>
      <c r="D96" s="78">
        <v>9</v>
      </c>
    </row>
    <row r="97" spans="1:6" x14ac:dyDescent="0.25">
      <c r="A97" s="307"/>
      <c r="B97" s="323"/>
      <c r="C97" s="77">
        <v>1106762.49</v>
      </c>
      <c r="D97" s="76">
        <v>17174.5</v>
      </c>
      <c r="E97" s="70">
        <v>89</v>
      </c>
      <c r="F97" s="97">
        <v>9.8140000000000001</v>
      </c>
    </row>
    <row r="98" spans="1:6" ht="14.95" customHeight="1" x14ac:dyDescent="0.25">
      <c r="A98" s="305" t="s">
        <v>5</v>
      </c>
      <c r="B98" s="322"/>
      <c r="C98" s="79">
        <v>20484.38</v>
      </c>
      <c r="D98" s="78">
        <v>711.5</v>
      </c>
      <c r="F98" s="97"/>
    </row>
    <row r="99" spans="1:6" ht="14.95" customHeight="1" x14ac:dyDescent="0.25">
      <c r="A99" s="306"/>
      <c r="B99" s="322"/>
      <c r="C99" s="81">
        <v>41744.699999999997</v>
      </c>
      <c r="D99" s="80">
        <v>486</v>
      </c>
      <c r="F99" s="97"/>
    </row>
    <row r="100" spans="1:6" ht="14.95" customHeight="1" x14ac:dyDescent="0.25">
      <c r="A100" s="306"/>
      <c r="B100" s="322"/>
      <c r="C100" s="79">
        <v>115353</v>
      </c>
      <c r="D100" s="78">
        <v>1300</v>
      </c>
      <c r="F100" s="97"/>
    </row>
    <row r="101" spans="1:6" x14ac:dyDescent="0.25">
      <c r="A101" s="307"/>
      <c r="B101" s="323"/>
      <c r="C101" s="77">
        <v>177582.07999999999</v>
      </c>
      <c r="D101" s="76">
        <v>2497.5</v>
      </c>
      <c r="E101" s="70">
        <v>3</v>
      </c>
      <c r="F101" s="97">
        <v>1.427142857142857</v>
      </c>
    </row>
    <row r="102" spans="1:6" ht="14.95" customHeight="1" x14ac:dyDescent="0.25">
      <c r="A102" s="305" t="s">
        <v>120</v>
      </c>
      <c r="B102" s="322"/>
      <c r="C102" s="79">
        <v>155649.69</v>
      </c>
      <c r="D102" s="78">
        <v>1552</v>
      </c>
      <c r="F102" s="97"/>
    </row>
    <row r="103" spans="1:6" ht="14.95" hidden="1" customHeight="1" x14ac:dyDescent="0.25">
      <c r="A103" s="306"/>
      <c r="B103" s="322"/>
      <c r="C103" s="81">
        <v>145108.89000000001</v>
      </c>
      <c r="D103" s="80">
        <v>1758</v>
      </c>
      <c r="F103" s="97"/>
    </row>
    <row r="104" spans="1:6" ht="14.95" hidden="1" customHeight="1" x14ac:dyDescent="0.25">
      <c r="A104" s="306"/>
      <c r="B104" s="322"/>
      <c r="C104" s="79">
        <v>72233.25</v>
      </c>
      <c r="D104" s="78">
        <v>1712.5</v>
      </c>
      <c r="F104" s="97"/>
    </row>
    <row r="105" spans="1:6" ht="14.95" hidden="1" customHeight="1" x14ac:dyDescent="0.25">
      <c r="A105" s="306"/>
      <c r="B105" s="322"/>
      <c r="C105" s="81">
        <v>131601.60000000001</v>
      </c>
      <c r="D105" s="80">
        <v>1872</v>
      </c>
      <c r="F105" s="97"/>
    </row>
    <row r="106" spans="1:6" ht="14.95" hidden="1" customHeight="1" x14ac:dyDescent="0.25">
      <c r="A106" s="306"/>
      <c r="B106" s="322"/>
      <c r="C106" s="79">
        <v>114229.44</v>
      </c>
      <c r="D106" s="78">
        <v>1808</v>
      </c>
      <c r="F106" s="97"/>
    </row>
    <row r="107" spans="1:6" ht="14.95" hidden="1" customHeight="1" x14ac:dyDescent="0.25">
      <c r="A107" s="306"/>
      <c r="B107" s="322"/>
      <c r="C107" s="81">
        <v>72561.440000000002</v>
      </c>
      <c r="D107" s="80">
        <v>952</v>
      </c>
      <c r="F107" s="97"/>
    </row>
    <row r="108" spans="1:6" ht="14.95" hidden="1" customHeight="1" x14ac:dyDescent="0.25">
      <c r="A108" s="306"/>
      <c r="B108" s="322"/>
      <c r="C108" s="79">
        <v>103362.48</v>
      </c>
      <c r="D108" s="78">
        <v>1636</v>
      </c>
      <c r="F108" s="97"/>
    </row>
    <row r="109" spans="1:6" ht="14.95" hidden="1" customHeight="1" x14ac:dyDescent="0.25">
      <c r="A109" s="306"/>
      <c r="B109" s="322"/>
      <c r="C109" s="81">
        <v>126474.4</v>
      </c>
      <c r="D109" s="80">
        <v>1930</v>
      </c>
      <c r="F109" s="97"/>
    </row>
    <row r="110" spans="1:6" ht="14.95" hidden="1" customHeight="1" x14ac:dyDescent="0.25">
      <c r="A110" s="306"/>
      <c r="B110" s="322"/>
      <c r="C110" s="79">
        <v>149082.56</v>
      </c>
      <c r="D110" s="78">
        <v>1841</v>
      </c>
      <c r="F110" s="97"/>
    </row>
    <row r="111" spans="1:6" ht="14.95" hidden="1" customHeight="1" x14ac:dyDescent="0.25">
      <c r="A111" s="306"/>
      <c r="B111" s="322"/>
      <c r="C111" s="81">
        <v>103112.6</v>
      </c>
      <c r="D111" s="80">
        <v>1854</v>
      </c>
      <c r="F111" s="97"/>
    </row>
    <row r="112" spans="1:6" ht="14.95" hidden="1" customHeight="1" x14ac:dyDescent="0.25">
      <c r="A112" s="306"/>
      <c r="B112" s="322"/>
      <c r="C112" s="79">
        <v>119858.69</v>
      </c>
      <c r="D112" s="78">
        <v>1623</v>
      </c>
      <c r="F112" s="97"/>
    </row>
    <row r="113" spans="1:6" ht="14.95" hidden="1" customHeight="1" x14ac:dyDescent="0.25">
      <c r="A113" s="306"/>
      <c r="B113" s="322"/>
      <c r="C113" s="81">
        <v>135366.72</v>
      </c>
      <c r="D113" s="80">
        <v>1776</v>
      </c>
      <c r="F113" s="97"/>
    </row>
    <row r="114" spans="1:6" ht="14.95" hidden="1" customHeight="1" x14ac:dyDescent="0.25">
      <c r="A114" s="306"/>
      <c r="B114" s="322"/>
      <c r="C114" s="79">
        <v>109933.2</v>
      </c>
      <c r="D114" s="78">
        <v>1740</v>
      </c>
      <c r="F114" s="97"/>
    </row>
    <row r="115" spans="1:6" ht="14.95" hidden="1" customHeight="1" x14ac:dyDescent="0.25">
      <c r="A115" s="306"/>
      <c r="B115" s="322"/>
      <c r="C115" s="81">
        <v>116251.2</v>
      </c>
      <c r="D115" s="80">
        <v>1840</v>
      </c>
      <c r="F115" s="97"/>
    </row>
    <row r="116" spans="1:6" ht="14.95" hidden="1" customHeight="1" x14ac:dyDescent="0.25">
      <c r="A116" s="306"/>
      <c r="B116" s="322"/>
      <c r="C116" s="79">
        <v>96667.199999999997</v>
      </c>
      <c r="D116" s="78">
        <v>1133</v>
      </c>
      <c r="F116" s="97"/>
    </row>
    <row r="117" spans="1:6" ht="14.95" hidden="1" customHeight="1" x14ac:dyDescent="0.25">
      <c r="A117" s="306"/>
      <c r="B117" s="322"/>
      <c r="C117" s="81">
        <v>58990.67</v>
      </c>
      <c r="D117" s="80">
        <v>1646</v>
      </c>
      <c r="F117" s="97"/>
    </row>
    <row r="118" spans="1:6" x14ac:dyDescent="0.25">
      <c r="A118" s="307"/>
      <c r="B118" s="323"/>
      <c r="C118" s="77">
        <v>1810484.03</v>
      </c>
      <c r="D118" s="76">
        <v>26673.5</v>
      </c>
      <c r="E118" s="70">
        <v>16</v>
      </c>
      <c r="F118" s="97">
        <v>15.242000000000001</v>
      </c>
    </row>
    <row r="119" spans="1:6" ht="14.95" customHeight="1" x14ac:dyDescent="0.25">
      <c r="A119" s="305" t="s">
        <v>119</v>
      </c>
      <c r="B119" s="322"/>
      <c r="C119" s="81">
        <v>419.06</v>
      </c>
      <c r="D119" s="80">
        <v>10.5</v>
      </c>
      <c r="F119" s="97"/>
    </row>
    <row r="120" spans="1:6" x14ac:dyDescent="0.25">
      <c r="A120" s="307"/>
      <c r="B120" s="323"/>
      <c r="C120" s="77">
        <v>217970.92</v>
      </c>
      <c r="D120" s="76">
        <v>3761.5</v>
      </c>
      <c r="E120" s="70">
        <v>10</v>
      </c>
      <c r="F120" s="97">
        <v>2.1494285714285715</v>
      </c>
    </row>
    <row r="121" spans="1:6" x14ac:dyDescent="0.25">
      <c r="A121" s="308" t="s">
        <v>118</v>
      </c>
      <c r="B121" s="309"/>
      <c r="C121" s="75">
        <v>3312799.52</v>
      </c>
      <c r="D121" s="74">
        <v>50107</v>
      </c>
      <c r="E121" s="99">
        <v>118</v>
      </c>
      <c r="F121" s="99">
        <v>28.632571428571431</v>
      </c>
    </row>
    <row r="122" spans="1:6" x14ac:dyDescent="0.25">
      <c r="A122" s="302"/>
      <c r="B122" s="302"/>
      <c r="C122" s="302"/>
      <c r="D122" s="302"/>
    </row>
    <row r="123" spans="1:6" x14ac:dyDescent="0.25">
      <c r="A123" s="302"/>
      <c r="B123" s="302"/>
      <c r="C123" s="302"/>
      <c r="D123" s="302"/>
    </row>
    <row r="124" spans="1:6" x14ac:dyDescent="0.25">
      <c r="A124" s="302"/>
      <c r="B124" s="302"/>
      <c r="C124" s="302"/>
      <c r="D124" s="302"/>
    </row>
    <row r="125" spans="1:6" ht="22.6" customHeight="1" x14ac:dyDescent="0.25">
      <c r="A125" s="73"/>
    </row>
    <row r="126" spans="1:6" x14ac:dyDescent="0.25">
      <c r="A126" s="72" t="s">
        <v>117</v>
      </c>
    </row>
    <row r="127" spans="1:6" x14ac:dyDescent="0.25">
      <c r="A127" s="71" t="s">
        <v>116</v>
      </c>
    </row>
    <row r="128" spans="1:6" x14ac:dyDescent="0.25">
      <c r="A128" s="71"/>
    </row>
    <row r="129" spans="1:7" x14ac:dyDescent="0.25">
      <c r="A129" s="71"/>
    </row>
    <row r="130" spans="1:7" ht="23.1" x14ac:dyDescent="0.25">
      <c r="A130" s="71" t="s">
        <v>126</v>
      </c>
    </row>
    <row r="131" spans="1:7" x14ac:dyDescent="0.25">
      <c r="G131" s="70" t="s">
        <v>128</v>
      </c>
    </row>
    <row r="132" spans="1:7" x14ac:dyDescent="0.25">
      <c r="A132" s="70">
        <v>2014</v>
      </c>
      <c r="F132" s="70">
        <v>1750</v>
      </c>
      <c r="G132" s="70">
        <v>740.38461538461536</v>
      </c>
    </row>
    <row r="133" spans="1:7" x14ac:dyDescent="0.25">
      <c r="A133" s="300"/>
      <c r="B133" s="301"/>
      <c r="C133" s="87" t="s">
        <v>123</v>
      </c>
      <c r="D133" s="88" t="s">
        <v>122</v>
      </c>
    </row>
    <row r="134" spans="1:7" x14ac:dyDescent="0.25">
      <c r="A134" s="294" t="s">
        <v>121</v>
      </c>
      <c r="B134" s="324"/>
      <c r="C134" s="89">
        <v>334.1</v>
      </c>
      <c r="D134" s="90">
        <v>5</v>
      </c>
    </row>
    <row r="135" spans="1:7" ht="12.75" hidden="1" customHeight="1" x14ac:dyDescent="0.25">
      <c r="A135" s="295"/>
      <c r="B135" s="324"/>
      <c r="C135" s="93">
        <v>52570.080000000002</v>
      </c>
      <c r="D135" s="94">
        <v>688</v>
      </c>
    </row>
    <row r="136" spans="1:7" ht="12.75" hidden="1" customHeight="1" x14ac:dyDescent="0.25">
      <c r="A136" s="295"/>
      <c r="B136" s="324"/>
      <c r="C136" s="89">
        <v>19887.419999999998</v>
      </c>
      <c r="D136" s="90">
        <v>433.5</v>
      </c>
    </row>
    <row r="137" spans="1:7" ht="12.75" hidden="1" customHeight="1" x14ac:dyDescent="0.25">
      <c r="A137" s="295"/>
      <c r="B137" s="324"/>
      <c r="C137" s="93">
        <v>29648.78</v>
      </c>
      <c r="D137" s="94">
        <v>326</v>
      </c>
    </row>
    <row r="138" spans="1:7" ht="12.75" hidden="1" customHeight="1" x14ac:dyDescent="0.25">
      <c r="A138" s="295"/>
      <c r="B138" s="324"/>
      <c r="C138" s="89">
        <v>534.55999999999995</v>
      </c>
      <c r="D138" s="90">
        <v>8</v>
      </c>
    </row>
    <row r="139" spans="1:7" ht="12.75" hidden="1" customHeight="1" x14ac:dyDescent="0.25">
      <c r="A139" s="295"/>
      <c r="B139" s="324"/>
      <c r="C139" s="93">
        <v>20885.07</v>
      </c>
      <c r="D139" s="94">
        <v>275</v>
      </c>
    </row>
    <row r="140" spans="1:7" ht="12.75" hidden="1" customHeight="1" x14ac:dyDescent="0.25">
      <c r="A140" s="295"/>
      <c r="B140" s="324"/>
      <c r="C140" s="89">
        <v>27529.84</v>
      </c>
      <c r="D140" s="90">
        <v>412</v>
      </c>
    </row>
    <row r="141" spans="1:7" ht="12.75" hidden="1" customHeight="1" x14ac:dyDescent="0.25">
      <c r="A141" s="295"/>
      <c r="B141" s="324"/>
      <c r="C141" s="93">
        <v>19.45</v>
      </c>
      <c r="D141" s="94">
        <v>0.5</v>
      </c>
    </row>
    <row r="142" spans="1:7" ht="12.75" hidden="1" customHeight="1" x14ac:dyDescent="0.25">
      <c r="A142" s="295"/>
      <c r="B142" s="324"/>
      <c r="C142" s="89">
        <v>1253.25</v>
      </c>
      <c r="D142" s="90">
        <v>30.5</v>
      </c>
    </row>
    <row r="143" spans="1:7" ht="12.75" hidden="1" customHeight="1" x14ac:dyDescent="0.25">
      <c r="A143" s="295"/>
      <c r="B143" s="324"/>
      <c r="C143" s="93">
        <v>8539.5</v>
      </c>
      <c r="D143" s="94">
        <v>150</v>
      </c>
    </row>
    <row r="144" spans="1:7" ht="12.75" hidden="1" customHeight="1" x14ac:dyDescent="0.25">
      <c r="A144" s="295"/>
      <c r="B144" s="324"/>
      <c r="C144" s="89">
        <v>48.46</v>
      </c>
      <c r="D144" s="90">
        <v>1</v>
      </c>
    </row>
    <row r="145" spans="1:4" ht="12.75" hidden="1" customHeight="1" x14ac:dyDescent="0.25">
      <c r="A145" s="295"/>
      <c r="B145" s="324"/>
      <c r="C145" s="93">
        <v>678.81</v>
      </c>
      <c r="D145" s="94">
        <v>11</v>
      </c>
    </row>
    <row r="146" spans="1:4" ht="12.75" hidden="1" customHeight="1" x14ac:dyDescent="0.25">
      <c r="A146" s="295"/>
      <c r="B146" s="324"/>
      <c r="C146" s="89">
        <v>6239.31</v>
      </c>
      <c r="D146" s="90">
        <v>111</v>
      </c>
    </row>
    <row r="147" spans="1:4" ht="12.75" hidden="1" customHeight="1" x14ac:dyDescent="0.25">
      <c r="A147" s="295"/>
      <c r="B147" s="324"/>
      <c r="C147" s="93">
        <v>313.83</v>
      </c>
      <c r="D147" s="94">
        <v>9</v>
      </c>
    </row>
    <row r="148" spans="1:4" ht="12.75" hidden="1" customHeight="1" x14ac:dyDescent="0.25">
      <c r="A148" s="295"/>
      <c r="B148" s="324"/>
      <c r="C148" s="89">
        <v>11325.45</v>
      </c>
      <c r="D148" s="90">
        <v>265</v>
      </c>
    </row>
    <row r="149" spans="1:4" ht="12.75" hidden="1" customHeight="1" x14ac:dyDescent="0.25">
      <c r="A149" s="295"/>
      <c r="B149" s="324"/>
      <c r="C149" s="93">
        <v>174.35</v>
      </c>
      <c r="D149" s="94">
        <v>5</v>
      </c>
    </row>
    <row r="150" spans="1:4" ht="12.75" hidden="1" customHeight="1" x14ac:dyDescent="0.25">
      <c r="A150" s="295"/>
      <c r="B150" s="324"/>
      <c r="C150" s="89">
        <v>152.82</v>
      </c>
      <c r="D150" s="90">
        <v>2</v>
      </c>
    </row>
    <row r="151" spans="1:4" ht="12.75" hidden="1" customHeight="1" x14ac:dyDescent="0.25">
      <c r="A151" s="295"/>
      <c r="B151" s="324"/>
      <c r="C151" s="93">
        <v>446.46</v>
      </c>
      <c r="D151" s="94">
        <v>6</v>
      </c>
    </row>
    <row r="152" spans="1:4" ht="12.75" hidden="1" customHeight="1" x14ac:dyDescent="0.25">
      <c r="A152" s="295"/>
      <c r="B152" s="324"/>
      <c r="C152" s="89">
        <v>678.81</v>
      </c>
      <c r="D152" s="90">
        <v>11</v>
      </c>
    </row>
    <row r="153" spans="1:4" ht="12.75" hidden="1" customHeight="1" x14ac:dyDescent="0.25">
      <c r="A153" s="295"/>
      <c r="B153" s="324"/>
      <c r="C153" s="93">
        <v>446.49</v>
      </c>
      <c r="D153" s="94">
        <v>6</v>
      </c>
    </row>
    <row r="154" spans="1:4" ht="12.75" hidden="1" customHeight="1" x14ac:dyDescent="0.25">
      <c r="A154" s="295"/>
      <c r="B154" s="324"/>
      <c r="C154" s="89">
        <v>4500.75</v>
      </c>
      <c r="D154" s="90">
        <v>75</v>
      </c>
    </row>
    <row r="155" spans="1:4" ht="12.75" hidden="1" customHeight="1" x14ac:dyDescent="0.25">
      <c r="A155" s="295"/>
      <c r="B155" s="324"/>
      <c r="C155" s="93">
        <v>8591.19</v>
      </c>
      <c r="D155" s="94">
        <v>198.5</v>
      </c>
    </row>
    <row r="156" spans="1:4" ht="12.75" hidden="1" customHeight="1" x14ac:dyDescent="0.25">
      <c r="A156" s="295"/>
      <c r="B156" s="324"/>
      <c r="C156" s="89">
        <v>1621.04</v>
      </c>
      <c r="D156" s="90">
        <v>23</v>
      </c>
    </row>
    <row r="157" spans="1:4" ht="12.75" hidden="1" customHeight="1" x14ac:dyDescent="0.25">
      <c r="A157" s="295"/>
      <c r="B157" s="324"/>
      <c r="C157" s="93">
        <v>30.86</v>
      </c>
      <c r="D157" s="94">
        <v>0.5</v>
      </c>
    </row>
    <row r="158" spans="1:4" ht="12.75" hidden="1" customHeight="1" x14ac:dyDescent="0.25">
      <c r="A158" s="295"/>
      <c r="B158" s="324"/>
      <c r="C158" s="89">
        <v>7494.68</v>
      </c>
      <c r="D158" s="90">
        <v>98</v>
      </c>
    </row>
    <row r="159" spans="1:4" ht="12.75" hidden="1" customHeight="1" x14ac:dyDescent="0.25">
      <c r="A159" s="295"/>
      <c r="B159" s="324"/>
      <c r="C159" s="93">
        <v>28895.4</v>
      </c>
      <c r="D159" s="94">
        <v>386</v>
      </c>
    </row>
    <row r="160" spans="1:4" ht="12.75" hidden="1" customHeight="1" x14ac:dyDescent="0.25">
      <c r="A160" s="295"/>
      <c r="B160" s="324"/>
      <c r="C160" s="89">
        <v>1952.72</v>
      </c>
      <c r="D160" s="90">
        <v>56</v>
      </c>
    </row>
    <row r="161" spans="1:4" ht="12.75" hidden="1" customHeight="1" x14ac:dyDescent="0.25">
      <c r="A161" s="295"/>
      <c r="B161" s="324"/>
      <c r="C161" s="93">
        <v>14450.07</v>
      </c>
      <c r="D161" s="94">
        <v>190</v>
      </c>
    </row>
    <row r="162" spans="1:4" ht="12.75" hidden="1" customHeight="1" x14ac:dyDescent="0.25">
      <c r="A162" s="295"/>
      <c r="B162" s="324"/>
      <c r="C162" s="89">
        <v>66.819999999999993</v>
      </c>
      <c r="D162" s="90">
        <v>1</v>
      </c>
    </row>
    <row r="163" spans="1:4" ht="12.75" hidden="1" customHeight="1" x14ac:dyDescent="0.25">
      <c r="A163" s="295"/>
      <c r="B163" s="324"/>
      <c r="C163" s="93">
        <v>17436.990000000002</v>
      </c>
      <c r="D163" s="94">
        <v>346</v>
      </c>
    </row>
    <row r="164" spans="1:4" ht="12.75" hidden="1" customHeight="1" x14ac:dyDescent="0.25">
      <c r="A164" s="295"/>
      <c r="B164" s="324"/>
      <c r="C164" s="89">
        <v>56663.360000000001</v>
      </c>
      <c r="D164" s="90">
        <v>848</v>
      </c>
    </row>
    <row r="165" spans="1:4" ht="12.75" hidden="1" customHeight="1" x14ac:dyDescent="0.25">
      <c r="A165" s="295"/>
      <c r="B165" s="324"/>
      <c r="C165" s="93">
        <v>1556.61</v>
      </c>
      <c r="D165" s="94">
        <v>33</v>
      </c>
    </row>
    <row r="166" spans="1:4" ht="12.75" hidden="1" customHeight="1" x14ac:dyDescent="0.25">
      <c r="A166" s="295"/>
      <c r="B166" s="324"/>
      <c r="C166" s="89">
        <v>5059.88</v>
      </c>
      <c r="D166" s="90">
        <v>68</v>
      </c>
    </row>
    <row r="167" spans="1:4" ht="12.75" hidden="1" customHeight="1" x14ac:dyDescent="0.25">
      <c r="A167" s="295"/>
      <c r="B167" s="324"/>
      <c r="C167" s="93">
        <v>8470.5499999999993</v>
      </c>
      <c r="D167" s="94">
        <v>143</v>
      </c>
    </row>
    <row r="168" spans="1:4" ht="12.75" hidden="1" customHeight="1" x14ac:dyDescent="0.25">
      <c r="A168" s="295"/>
      <c r="B168" s="324"/>
      <c r="C168" s="89">
        <v>5356.48</v>
      </c>
      <c r="D168" s="90">
        <v>76</v>
      </c>
    </row>
    <row r="169" spans="1:4" ht="12.75" hidden="1" customHeight="1" x14ac:dyDescent="0.25">
      <c r="A169" s="295"/>
      <c r="B169" s="324"/>
      <c r="C169" s="93">
        <v>1095.1600000000001</v>
      </c>
      <c r="D169" s="94">
        <v>22</v>
      </c>
    </row>
    <row r="170" spans="1:4" ht="12.75" hidden="1" customHeight="1" x14ac:dyDescent="0.25">
      <c r="A170" s="295"/>
      <c r="B170" s="324"/>
      <c r="C170" s="89">
        <v>2500.0100000000002</v>
      </c>
      <c r="D170" s="90">
        <v>53</v>
      </c>
    </row>
    <row r="171" spans="1:4" ht="12.75" hidden="1" customHeight="1" x14ac:dyDescent="0.25">
      <c r="A171" s="295"/>
      <c r="B171" s="324"/>
      <c r="C171" s="93">
        <v>2489</v>
      </c>
      <c r="D171" s="94">
        <v>50</v>
      </c>
    </row>
    <row r="172" spans="1:4" ht="12.75" hidden="1" customHeight="1" x14ac:dyDescent="0.25">
      <c r="A172" s="295"/>
      <c r="B172" s="324"/>
      <c r="C172" s="89">
        <v>62935.6</v>
      </c>
      <c r="D172" s="90">
        <v>760</v>
      </c>
    </row>
    <row r="173" spans="1:4" ht="12.75" hidden="1" customHeight="1" x14ac:dyDescent="0.25">
      <c r="A173" s="295"/>
      <c r="B173" s="324"/>
      <c r="C173" s="93">
        <v>1393.84</v>
      </c>
      <c r="D173" s="94">
        <v>28</v>
      </c>
    </row>
    <row r="174" spans="1:4" ht="12.75" hidden="1" customHeight="1" x14ac:dyDescent="0.25">
      <c r="A174" s="295"/>
      <c r="B174" s="324"/>
      <c r="C174" s="89">
        <v>2577.92</v>
      </c>
      <c r="D174" s="90">
        <v>32</v>
      </c>
    </row>
    <row r="175" spans="1:4" ht="12.75" hidden="1" customHeight="1" x14ac:dyDescent="0.25">
      <c r="A175" s="295"/>
      <c r="B175" s="324"/>
      <c r="C175" s="93">
        <v>5016.4799999999996</v>
      </c>
      <c r="D175" s="94">
        <v>70</v>
      </c>
    </row>
    <row r="176" spans="1:4" ht="12.75" hidden="1" customHeight="1" x14ac:dyDescent="0.25">
      <c r="A176" s="295"/>
      <c r="B176" s="324"/>
      <c r="C176" s="89">
        <v>4136.58</v>
      </c>
      <c r="D176" s="90">
        <v>63</v>
      </c>
    </row>
    <row r="177" spans="1:6" ht="12.75" hidden="1" customHeight="1" x14ac:dyDescent="0.25">
      <c r="A177" s="295"/>
      <c r="B177" s="324"/>
      <c r="C177" s="93">
        <v>767.14</v>
      </c>
      <c r="D177" s="94">
        <v>22</v>
      </c>
    </row>
    <row r="178" spans="1:6" x14ac:dyDescent="0.25">
      <c r="A178" s="296"/>
      <c r="B178" s="325"/>
      <c r="C178" s="91">
        <v>426765.97</v>
      </c>
      <c r="D178" s="92">
        <v>6397.5</v>
      </c>
      <c r="E178" s="70">
        <v>44</v>
      </c>
      <c r="F178" s="97">
        <v>8.6407792207792209</v>
      </c>
    </row>
    <row r="179" spans="1:6" x14ac:dyDescent="0.25">
      <c r="A179" s="294" t="s">
        <v>5</v>
      </c>
      <c r="B179" s="324"/>
      <c r="C179" s="93">
        <v>7161.01</v>
      </c>
      <c r="D179" s="94">
        <v>230.5</v>
      </c>
      <c r="F179" s="97"/>
    </row>
    <row r="180" spans="1:6" ht="12.75" hidden="1" customHeight="1" x14ac:dyDescent="0.25">
      <c r="A180" s="295"/>
      <c r="B180" s="324"/>
      <c r="C180" s="89">
        <v>61.71</v>
      </c>
      <c r="D180" s="90">
        <v>1</v>
      </c>
      <c r="F180" s="97"/>
    </row>
    <row r="181" spans="1:6" ht="12.75" hidden="1" customHeight="1" x14ac:dyDescent="0.25">
      <c r="A181" s="295"/>
      <c r="B181" s="324"/>
      <c r="C181" s="93">
        <v>12613.44</v>
      </c>
      <c r="D181" s="94">
        <v>140</v>
      </c>
      <c r="F181" s="97"/>
    </row>
    <row r="182" spans="1:6" ht="12.75" hidden="1" customHeight="1" x14ac:dyDescent="0.25">
      <c r="A182" s="295"/>
      <c r="B182" s="324"/>
      <c r="C182" s="89">
        <v>102.3</v>
      </c>
      <c r="D182" s="90">
        <v>2</v>
      </c>
      <c r="F182" s="97"/>
    </row>
    <row r="183" spans="1:6" ht="12.75" hidden="1" customHeight="1" x14ac:dyDescent="0.25">
      <c r="A183" s="295"/>
      <c r="B183" s="324"/>
      <c r="C183" s="93">
        <v>3196.89</v>
      </c>
      <c r="D183" s="94">
        <v>62.5</v>
      </c>
      <c r="F183" s="97"/>
    </row>
    <row r="184" spans="1:6" ht="12.75" hidden="1" customHeight="1" x14ac:dyDescent="0.25">
      <c r="A184" s="295"/>
      <c r="B184" s="324"/>
      <c r="C184" s="89">
        <v>480.48</v>
      </c>
      <c r="D184" s="90">
        <v>7</v>
      </c>
      <c r="F184" s="97"/>
    </row>
    <row r="185" spans="1:6" ht="12.75" hidden="1" customHeight="1" x14ac:dyDescent="0.25">
      <c r="A185" s="295"/>
      <c r="B185" s="324"/>
      <c r="C185" s="93">
        <v>686.4</v>
      </c>
      <c r="D185" s="94">
        <v>10</v>
      </c>
      <c r="F185" s="97"/>
    </row>
    <row r="186" spans="1:6" ht="12.75" hidden="1" customHeight="1" x14ac:dyDescent="0.25">
      <c r="A186" s="295"/>
      <c r="B186" s="324"/>
      <c r="C186" s="89">
        <v>75627.679999999993</v>
      </c>
      <c r="D186" s="90">
        <v>801</v>
      </c>
      <c r="F186" s="97"/>
    </row>
    <row r="187" spans="1:6" ht="12.75" hidden="1" customHeight="1" x14ac:dyDescent="0.25">
      <c r="A187" s="295"/>
      <c r="B187" s="324"/>
      <c r="C187" s="93">
        <v>9867.2000000000007</v>
      </c>
      <c r="D187" s="94">
        <v>140</v>
      </c>
      <c r="F187" s="97"/>
    </row>
    <row r="188" spans="1:6" ht="12.75" hidden="1" customHeight="1" x14ac:dyDescent="0.25">
      <c r="A188" s="295"/>
      <c r="B188" s="324"/>
      <c r="C188" s="89">
        <v>5227</v>
      </c>
      <c r="D188" s="90">
        <v>57</v>
      </c>
      <c r="F188" s="97"/>
    </row>
    <row r="189" spans="1:6" x14ac:dyDescent="0.25">
      <c r="A189" s="296"/>
      <c r="B189" s="325"/>
      <c r="C189" s="91">
        <v>115024.11</v>
      </c>
      <c r="D189" s="92">
        <v>1451</v>
      </c>
      <c r="E189" s="70">
        <v>10</v>
      </c>
      <c r="F189" s="97">
        <v>1.9597922077922079</v>
      </c>
    </row>
    <row r="190" spans="1:6" x14ac:dyDescent="0.25">
      <c r="A190" s="294" t="s">
        <v>120</v>
      </c>
      <c r="B190" s="324"/>
      <c r="C190" s="89">
        <v>66334.100000000006</v>
      </c>
      <c r="D190" s="90">
        <v>623.5</v>
      </c>
      <c r="F190" s="97"/>
    </row>
    <row r="191" spans="1:6" ht="12.75" hidden="1" customHeight="1" x14ac:dyDescent="0.25">
      <c r="A191" s="295"/>
      <c r="B191" s="324"/>
      <c r="C191" s="93">
        <v>66849.789999999994</v>
      </c>
      <c r="D191" s="94">
        <v>776</v>
      </c>
      <c r="F191" s="97"/>
    </row>
    <row r="192" spans="1:6" ht="12.75" hidden="1" customHeight="1" x14ac:dyDescent="0.25">
      <c r="A192" s="295"/>
      <c r="B192" s="324"/>
      <c r="C192" s="89">
        <v>35953.08</v>
      </c>
      <c r="D192" s="90">
        <v>813</v>
      </c>
      <c r="F192" s="97"/>
    </row>
    <row r="193" spans="1:6" ht="12.75" hidden="1" customHeight="1" x14ac:dyDescent="0.25">
      <c r="A193" s="295"/>
      <c r="B193" s="324"/>
      <c r="C193" s="93">
        <v>56111.44</v>
      </c>
      <c r="D193" s="94">
        <v>760</v>
      </c>
      <c r="F193" s="97"/>
    </row>
    <row r="194" spans="1:6" ht="12.75" hidden="1" customHeight="1" x14ac:dyDescent="0.25">
      <c r="A194" s="295"/>
      <c r="B194" s="324"/>
      <c r="C194" s="89">
        <v>54375.199999999997</v>
      </c>
      <c r="D194" s="90">
        <v>840</v>
      </c>
      <c r="F194" s="97"/>
    </row>
    <row r="195" spans="1:6" ht="12.75" hidden="1" customHeight="1" x14ac:dyDescent="0.25">
      <c r="A195" s="295"/>
      <c r="B195" s="324"/>
      <c r="C195" s="93">
        <v>33467.58</v>
      </c>
      <c r="D195" s="94">
        <v>438</v>
      </c>
      <c r="F195" s="97"/>
    </row>
    <row r="196" spans="1:6" ht="12.75" hidden="1" customHeight="1" x14ac:dyDescent="0.25">
      <c r="A196" s="295"/>
      <c r="B196" s="324"/>
      <c r="C196" s="89">
        <v>42217.82</v>
      </c>
      <c r="D196" s="90">
        <v>653</v>
      </c>
      <c r="F196" s="97"/>
    </row>
    <row r="197" spans="1:6" ht="12.75" hidden="1" customHeight="1" x14ac:dyDescent="0.25">
      <c r="A197" s="295"/>
      <c r="B197" s="324"/>
      <c r="C197" s="93">
        <v>65235.839999999997</v>
      </c>
      <c r="D197" s="94">
        <v>849</v>
      </c>
      <c r="F197" s="97"/>
    </row>
    <row r="198" spans="1:6" ht="12.75" hidden="1" customHeight="1" x14ac:dyDescent="0.25">
      <c r="A198" s="295"/>
      <c r="B198" s="324"/>
      <c r="C198" s="89">
        <v>68733.440000000002</v>
      </c>
      <c r="D198" s="90">
        <v>801</v>
      </c>
      <c r="F198" s="97"/>
    </row>
    <row r="199" spans="1:6" ht="12.75" hidden="1" customHeight="1" x14ac:dyDescent="0.25">
      <c r="A199" s="295"/>
      <c r="B199" s="324"/>
      <c r="C199" s="93">
        <v>48903.72</v>
      </c>
      <c r="D199" s="94">
        <v>800</v>
      </c>
      <c r="F199" s="97"/>
    </row>
    <row r="200" spans="1:6" ht="12.75" hidden="1" customHeight="1" x14ac:dyDescent="0.25">
      <c r="A200" s="295"/>
      <c r="B200" s="324"/>
      <c r="C200" s="89">
        <v>48340.87</v>
      </c>
      <c r="D200" s="90">
        <v>650.5</v>
      </c>
      <c r="F200" s="97"/>
    </row>
    <row r="201" spans="1:6" ht="12.75" hidden="1" customHeight="1" x14ac:dyDescent="0.25">
      <c r="A201" s="295"/>
      <c r="B201" s="324"/>
      <c r="C201" s="93">
        <v>58727.76</v>
      </c>
      <c r="D201" s="94">
        <v>736</v>
      </c>
      <c r="F201" s="97"/>
    </row>
    <row r="202" spans="1:6" ht="12.75" hidden="1" customHeight="1" x14ac:dyDescent="0.25">
      <c r="A202" s="295"/>
      <c r="B202" s="324"/>
      <c r="C202" s="89">
        <v>51039.360000000001</v>
      </c>
      <c r="D202" s="90">
        <v>768</v>
      </c>
      <c r="F202" s="97"/>
    </row>
    <row r="203" spans="1:6" ht="12.75" hidden="1" customHeight="1" x14ac:dyDescent="0.25">
      <c r="A203" s="295"/>
      <c r="B203" s="324"/>
      <c r="C203" s="93">
        <v>53594.720000000001</v>
      </c>
      <c r="D203" s="94">
        <v>828</v>
      </c>
      <c r="F203" s="97"/>
    </row>
    <row r="204" spans="1:6" ht="12.75" hidden="1" customHeight="1" x14ac:dyDescent="0.25">
      <c r="A204" s="295"/>
      <c r="B204" s="324"/>
      <c r="C204" s="89">
        <v>47306.52</v>
      </c>
      <c r="D204" s="90">
        <v>521</v>
      </c>
      <c r="F204" s="97"/>
    </row>
    <row r="205" spans="1:6" ht="12.75" hidden="1" customHeight="1" x14ac:dyDescent="0.25">
      <c r="A205" s="295"/>
      <c r="B205" s="324"/>
      <c r="C205" s="93">
        <v>28955.25</v>
      </c>
      <c r="D205" s="94">
        <v>751.5</v>
      </c>
      <c r="F205" s="97"/>
    </row>
    <row r="206" spans="1:6" x14ac:dyDescent="0.25">
      <c r="A206" s="296"/>
      <c r="B206" s="325"/>
      <c r="C206" s="91">
        <v>826146.49</v>
      </c>
      <c r="D206" s="92">
        <v>11608.5</v>
      </c>
      <c r="E206" s="70">
        <v>16</v>
      </c>
      <c r="F206" s="97">
        <v>15.679012987012987</v>
      </c>
    </row>
    <row r="207" spans="1:6" x14ac:dyDescent="0.25">
      <c r="A207" s="294" t="s">
        <v>119</v>
      </c>
      <c r="B207" s="324"/>
      <c r="C207" s="93">
        <v>27958.720000000001</v>
      </c>
      <c r="D207" s="94">
        <v>352</v>
      </c>
      <c r="F207" s="97"/>
    </row>
    <row r="208" spans="1:6" ht="12.75" hidden="1" customHeight="1" x14ac:dyDescent="0.25">
      <c r="A208" s="295"/>
      <c r="B208" s="324"/>
      <c r="C208" s="89">
        <v>2588.15</v>
      </c>
      <c r="D208" s="90">
        <v>92.5</v>
      </c>
      <c r="F208" s="97"/>
    </row>
    <row r="209" spans="1:6" ht="12.75" hidden="1" customHeight="1" x14ac:dyDescent="0.25">
      <c r="A209" s="295"/>
      <c r="B209" s="324"/>
      <c r="C209" s="93">
        <v>846.26</v>
      </c>
      <c r="D209" s="94">
        <v>17</v>
      </c>
      <c r="F209" s="97"/>
    </row>
    <row r="210" spans="1:6" ht="12.75" hidden="1" customHeight="1" x14ac:dyDescent="0.25">
      <c r="A210" s="295"/>
      <c r="B210" s="324"/>
      <c r="C210" s="89">
        <v>6661.11</v>
      </c>
      <c r="D210" s="90">
        <v>111</v>
      </c>
      <c r="F210" s="97"/>
    </row>
    <row r="211" spans="1:6" ht="12.75" hidden="1" customHeight="1" x14ac:dyDescent="0.25">
      <c r="A211" s="295"/>
      <c r="B211" s="324"/>
      <c r="C211" s="93">
        <v>963</v>
      </c>
      <c r="D211" s="94">
        <v>53.5</v>
      </c>
      <c r="F211" s="97"/>
    </row>
    <row r="212" spans="1:6" ht="12.75" hidden="1" customHeight="1" x14ac:dyDescent="0.25">
      <c r="A212" s="295"/>
      <c r="B212" s="324"/>
      <c r="C212" s="89">
        <v>16564.32</v>
      </c>
      <c r="D212" s="90">
        <v>243</v>
      </c>
      <c r="F212" s="97"/>
    </row>
    <row r="213" spans="1:6" ht="12.75" hidden="1" customHeight="1" x14ac:dyDescent="0.25">
      <c r="A213" s="295"/>
      <c r="B213" s="324"/>
      <c r="C213" s="93">
        <v>6690.67</v>
      </c>
      <c r="D213" s="94">
        <v>147.5</v>
      </c>
      <c r="F213" s="97"/>
    </row>
    <row r="214" spans="1:6" ht="12.75" hidden="1" customHeight="1" x14ac:dyDescent="0.25">
      <c r="A214" s="295"/>
      <c r="B214" s="324"/>
      <c r="C214" s="89">
        <v>19298.77</v>
      </c>
      <c r="D214" s="90">
        <v>354</v>
      </c>
      <c r="F214" s="97"/>
    </row>
    <row r="215" spans="1:6" x14ac:dyDescent="0.25">
      <c r="A215" s="296"/>
      <c r="B215" s="325"/>
      <c r="C215" s="91">
        <v>81571</v>
      </c>
      <c r="D215" s="92">
        <v>1370.5</v>
      </c>
      <c r="E215" s="70">
        <v>8</v>
      </c>
      <c r="F215" s="97">
        <v>1.8510649350649351</v>
      </c>
    </row>
    <row r="216" spans="1:6" x14ac:dyDescent="0.25">
      <c r="A216" s="297" t="s">
        <v>118</v>
      </c>
      <c r="B216" s="298"/>
      <c r="C216" s="95">
        <v>1449507.57</v>
      </c>
      <c r="D216" s="96">
        <v>20827.5</v>
      </c>
      <c r="E216" s="70">
        <v>78</v>
      </c>
      <c r="F216" s="97">
        <v>28.130649350649353</v>
      </c>
    </row>
    <row r="221" spans="1:6" x14ac:dyDescent="0.25">
      <c r="F221" s="70">
        <v>1.7431428571428571</v>
      </c>
    </row>
    <row r="225" spans="1:6" x14ac:dyDescent="0.25">
      <c r="A225" s="299"/>
      <c r="B225" s="299"/>
      <c r="C225" s="299"/>
      <c r="D225" s="299"/>
    </row>
    <row r="226" spans="1:6" x14ac:dyDescent="0.25">
      <c r="A226" s="300"/>
      <c r="B226" s="301"/>
      <c r="C226" s="87" t="s">
        <v>123</v>
      </c>
      <c r="D226" s="88" t="s">
        <v>122</v>
      </c>
    </row>
    <row r="227" spans="1:6" x14ac:dyDescent="0.25">
      <c r="A227" s="294" t="s">
        <v>121</v>
      </c>
      <c r="B227" s="324"/>
      <c r="C227" s="89">
        <v>8945.32</v>
      </c>
      <c r="D227" s="90">
        <v>142</v>
      </c>
      <c r="F227" s="70">
        <v>1750</v>
      </c>
    </row>
    <row r="228" spans="1:6" ht="12.75" hidden="1" customHeight="1" x14ac:dyDescent="0.25">
      <c r="A228" s="295"/>
      <c r="B228" s="324"/>
      <c r="C228" s="93">
        <v>5205.3999999999996</v>
      </c>
      <c r="D228" s="94">
        <v>85</v>
      </c>
    </row>
    <row r="229" spans="1:6" ht="12.75" hidden="1" customHeight="1" x14ac:dyDescent="0.25">
      <c r="A229" s="295"/>
      <c r="B229" s="324"/>
      <c r="C229" s="89">
        <v>32628.13</v>
      </c>
      <c r="D229" s="90">
        <v>425</v>
      </c>
    </row>
    <row r="230" spans="1:6" ht="12.75" hidden="1" customHeight="1" x14ac:dyDescent="0.25">
      <c r="A230" s="295"/>
      <c r="B230" s="324"/>
      <c r="C230" s="93">
        <v>31409.32</v>
      </c>
      <c r="D230" s="94">
        <v>436</v>
      </c>
    </row>
    <row r="231" spans="1:6" ht="12.75" hidden="1" customHeight="1" x14ac:dyDescent="0.25">
      <c r="A231" s="295"/>
      <c r="B231" s="324"/>
      <c r="C231" s="89">
        <v>6073.46</v>
      </c>
      <c r="D231" s="90">
        <v>82</v>
      </c>
    </row>
    <row r="232" spans="1:6" ht="12.75" hidden="1" customHeight="1" x14ac:dyDescent="0.25">
      <c r="A232" s="295"/>
      <c r="B232" s="324"/>
      <c r="C232" s="93">
        <v>590.52</v>
      </c>
      <c r="D232" s="94">
        <v>14</v>
      </c>
    </row>
    <row r="233" spans="1:6" ht="12.75" hidden="1" customHeight="1" x14ac:dyDescent="0.25">
      <c r="A233" s="295"/>
      <c r="B233" s="324"/>
      <c r="C233" s="89">
        <v>106137.71</v>
      </c>
      <c r="D233" s="90">
        <v>1103</v>
      </c>
    </row>
    <row r="234" spans="1:6" ht="12.75" hidden="1" customHeight="1" x14ac:dyDescent="0.25">
      <c r="A234" s="295"/>
      <c r="B234" s="324"/>
      <c r="C234" s="93">
        <v>28058.080000000002</v>
      </c>
      <c r="D234" s="94">
        <v>307</v>
      </c>
    </row>
    <row r="235" spans="1:6" ht="12.75" hidden="1" customHeight="1" x14ac:dyDescent="0.25">
      <c r="A235" s="295"/>
      <c r="B235" s="324"/>
      <c r="C235" s="89">
        <v>267.98</v>
      </c>
      <c r="D235" s="90">
        <v>7.5</v>
      </c>
    </row>
    <row r="236" spans="1:6" ht="12.75" hidden="1" customHeight="1" x14ac:dyDescent="0.25">
      <c r="A236" s="295"/>
      <c r="B236" s="324"/>
      <c r="C236" s="93">
        <v>88719</v>
      </c>
      <c r="D236" s="94">
        <v>1350</v>
      </c>
    </row>
    <row r="237" spans="1:6" ht="12.75" hidden="1" customHeight="1" x14ac:dyDescent="0.25">
      <c r="A237" s="295"/>
      <c r="B237" s="324"/>
      <c r="C237" s="89">
        <v>1137.24</v>
      </c>
      <c r="D237" s="90">
        <v>18</v>
      </c>
    </row>
    <row r="238" spans="1:6" ht="12.75" hidden="1" customHeight="1" x14ac:dyDescent="0.25">
      <c r="A238" s="295"/>
      <c r="B238" s="324"/>
      <c r="C238" s="93">
        <v>11232.31</v>
      </c>
      <c r="D238" s="94">
        <v>209</v>
      </c>
    </row>
    <row r="239" spans="1:6" ht="12.75" hidden="1" customHeight="1" x14ac:dyDescent="0.25">
      <c r="A239" s="295"/>
      <c r="B239" s="324"/>
      <c r="C239" s="89">
        <v>14277.58</v>
      </c>
      <c r="D239" s="90">
        <v>198</v>
      </c>
    </row>
    <row r="240" spans="1:6" ht="12.75" hidden="1" customHeight="1" x14ac:dyDescent="0.25">
      <c r="A240" s="295"/>
      <c r="B240" s="324"/>
      <c r="C240" s="93">
        <v>8412.43</v>
      </c>
      <c r="D240" s="94">
        <v>149</v>
      </c>
    </row>
    <row r="241" spans="1:4" ht="12.75" hidden="1" customHeight="1" x14ac:dyDescent="0.25">
      <c r="A241" s="295"/>
      <c r="B241" s="324"/>
      <c r="C241" s="89">
        <v>999.75</v>
      </c>
      <c r="D241" s="90">
        <v>15</v>
      </c>
    </row>
    <row r="242" spans="1:4" ht="12.75" hidden="1" customHeight="1" x14ac:dyDescent="0.25">
      <c r="A242" s="295"/>
      <c r="B242" s="324"/>
      <c r="C242" s="93">
        <v>1223.22</v>
      </c>
      <c r="D242" s="94">
        <v>29</v>
      </c>
    </row>
    <row r="243" spans="1:4" ht="12.75" hidden="1" customHeight="1" x14ac:dyDescent="0.25">
      <c r="A243" s="295"/>
      <c r="B243" s="324"/>
      <c r="C243" s="89">
        <v>35.619999999999997</v>
      </c>
      <c r="D243" s="90">
        <v>1</v>
      </c>
    </row>
    <row r="244" spans="1:4" ht="12.75" hidden="1" customHeight="1" x14ac:dyDescent="0.25">
      <c r="A244" s="295"/>
      <c r="B244" s="324"/>
      <c r="C244" s="93">
        <v>1532.95</v>
      </c>
      <c r="D244" s="94">
        <v>23</v>
      </c>
    </row>
    <row r="245" spans="1:4" ht="12.75" hidden="1" customHeight="1" x14ac:dyDescent="0.25">
      <c r="A245" s="295"/>
      <c r="B245" s="324"/>
      <c r="C245" s="89">
        <v>2444.94</v>
      </c>
      <c r="D245" s="90">
        <v>37</v>
      </c>
    </row>
    <row r="246" spans="1:4" ht="12.75" hidden="1" customHeight="1" x14ac:dyDescent="0.25">
      <c r="A246" s="295"/>
      <c r="B246" s="324"/>
      <c r="C246" s="93">
        <v>110.52</v>
      </c>
      <c r="D246" s="94">
        <v>2</v>
      </c>
    </row>
    <row r="247" spans="1:4" ht="12.75" hidden="1" customHeight="1" x14ac:dyDescent="0.25">
      <c r="A247" s="295"/>
      <c r="B247" s="324"/>
      <c r="C247" s="89">
        <v>3388.32</v>
      </c>
      <c r="D247" s="90">
        <v>63</v>
      </c>
    </row>
    <row r="248" spans="1:4" ht="12.75" hidden="1" customHeight="1" x14ac:dyDescent="0.25">
      <c r="A248" s="295"/>
      <c r="B248" s="324"/>
      <c r="C248" s="93">
        <v>2040.55</v>
      </c>
      <c r="D248" s="94">
        <v>37</v>
      </c>
    </row>
    <row r="249" spans="1:4" ht="12.75" hidden="1" customHeight="1" x14ac:dyDescent="0.25">
      <c r="A249" s="295"/>
      <c r="B249" s="324"/>
      <c r="C249" s="89">
        <v>1963.99</v>
      </c>
      <c r="D249" s="90">
        <v>32</v>
      </c>
    </row>
    <row r="250" spans="1:4" ht="12.75" hidden="1" customHeight="1" x14ac:dyDescent="0.25">
      <c r="A250" s="295"/>
      <c r="B250" s="324"/>
      <c r="C250" s="93">
        <v>672.48</v>
      </c>
      <c r="D250" s="94">
        <v>12.5</v>
      </c>
    </row>
    <row r="251" spans="1:4" ht="12.75" hidden="1" customHeight="1" x14ac:dyDescent="0.25">
      <c r="A251" s="295"/>
      <c r="B251" s="324"/>
      <c r="C251" s="89">
        <v>32313.200000000001</v>
      </c>
      <c r="D251" s="90">
        <v>448</v>
      </c>
    </row>
    <row r="252" spans="1:4" ht="12.75" hidden="1" customHeight="1" x14ac:dyDescent="0.25">
      <c r="A252" s="295"/>
      <c r="B252" s="324"/>
      <c r="C252" s="93">
        <v>2317.9499999999998</v>
      </c>
      <c r="D252" s="94">
        <v>42</v>
      </c>
    </row>
    <row r="253" spans="1:4" ht="12.75" hidden="1" customHeight="1" x14ac:dyDescent="0.25">
      <c r="A253" s="295"/>
      <c r="B253" s="324"/>
      <c r="C253" s="89">
        <v>741.83</v>
      </c>
      <c r="D253" s="90">
        <v>10</v>
      </c>
    </row>
    <row r="254" spans="1:4" ht="12.75" hidden="1" customHeight="1" x14ac:dyDescent="0.25">
      <c r="A254" s="295"/>
      <c r="B254" s="324"/>
      <c r="C254" s="93">
        <v>28793.01</v>
      </c>
      <c r="D254" s="94">
        <v>336</v>
      </c>
    </row>
    <row r="255" spans="1:4" ht="12.75" hidden="1" customHeight="1" x14ac:dyDescent="0.25">
      <c r="A255" s="295"/>
      <c r="B255" s="324"/>
      <c r="C255" s="89">
        <v>57.42</v>
      </c>
      <c r="D255" s="90">
        <v>2</v>
      </c>
    </row>
    <row r="256" spans="1:4" ht="12.75" hidden="1" customHeight="1" x14ac:dyDescent="0.25">
      <c r="A256" s="295"/>
      <c r="B256" s="324"/>
      <c r="C256" s="93">
        <v>3529.12</v>
      </c>
      <c r="D256" s="94">
        <v>56</v>
      </c>
    </row>
    <row r="257" spans="1:4" ht="12.75" hidden="1" customHeight="1" x14ac:dyDescent="0.25">
      <c r="A257" s="295"/>
      <c r="B257" s="324"/>
      <c r="C257" s="89">
        <v>386.05</v>
      </c>
      <c r="D257" s="90">
        <v>7</v>
      </c>
    </row>
    <row r="258" spans="1:4" ht="12.75" hidden="1" customHeight="1" x14ac:dyDescent="0.25">
      <c r="A258" s="295"/>
      <c r="B258" s="324"/>
      <c r="C258" s="93">
        <v>4679.8500000000004</v>
      </c>
      <c r="D258" s="94">
        <v>97</v>
      </c>
    </row>
    <row r="259" spans="1:4" ht="12.75" hidden="1" customHeight="1" x14ac:dyDescent="0.25">
      <c r="A259" s="295"/>
      <c r="B259" s="324"/>
      <c r="C259" s="89">
        <v>631.79999999999995</v>
      </c>
      <c r="D259" s="90">
        <v>10</v>
      </c>
    </row>
    <row r="260" spans="1:4" ht="12.75" hidden="1" customHeight="1" x14ac:dyDescent="0.25">
      <c r="A260" s="295"/>
      <c r="B260" s="324"/>
      <c r="C260" s="93">
        <v>1263.5999999999999</v>
      </c>
      <c r="D260" s="94">
        <v>20</v>
      </c>
    </row>
    <row r="261" spans="1:4" ht="12.75" hidden="1" customHeight="1" x14ac:dyDescent="0.25">
      <c r="A261" s="295"/>
      <c r="B261" s="324"/>
      <c r="C261" s="89">
        <v>15928.04</v>
      </c>
      <c r="D261" s="90">
        <v>221</v>
      </c>
    </row>
    <row r="262" spans="1:4" ht="12.75" hidden="1" customHeight="1" x14ac:dyDescent="0.25">
      <c r="A262" s="295"/>
      <c r="B262" s="324"/>
      <c r="C262" s="93">
        <v>8371.35</v>
      </c>
      <c r="D262" s="94">
        <v>132.5</v>
      </c>
    </row>
    <row r="263" spans="1:4" ht="12.75" hidden="1" customHeight="1" x14ac:dyDescent="0.25">
      <c r="A263" s="295"/>
      <c r="B263" s="324"/>
      <c r="C263" s="89">
        <v>1112.19</v>
      </c>
      <c r="D263" s="90">
        <v>15</v>
      </c>
    </row>
    <row r="264" spans="1:4" ht="12.75" hidden="1" customHeight="1" x14ac:dyDescent="0.25">
      <c r="A264" s="295"/>
      <c r="B264" s="324"/>
      <c r="C264" s="93">
        <v>3708.39</v>
      </c>
      <c r="D264" s="94">
        <v>93.5</v>
      </c>
    </row>
    <row r="265" spans="1:4" ht="12.75" hidden="1" customHeight="1" x14ac:dyDescent="0.25">
      <c r="A265" s="295"/>
      <c r="B265" s="324"/>
      <c r="C265" s="89">
        <v>626.08000000000004</v>
      </c>
      <c r="D265" s="90">
        <v>8</v>
      </c>
    </row>
    <row r="266" spans="1:4" ht="12.75" hidden="1" customHeight="1" x14ac:dyDescent="0.25">
      <c r="A266" s="295"/>
      <c r="B266" s="324"/>
      <c r="C266" s="93">
        <v>1238.32</v>
      </c>
      <c r="D266" s="94">
        <v>23</v>
      </c>
    </row>
    <row r="267" spans="1:4" ht="12.75" hidden="1" customHeight="1" x14ac:dyDescent="0.25">
      <c r="A267" s="295"/>
      <c r="B267" s="324"/>
      <c r="C267" s="89">
        <v>32484.16</v>
      </c>
      <c r="D267" s="90">
        <v>439</v>
      </c>
    </row>
    <row r="268" spans="1:4" ht="12.75" hidden="1" customHeight="1" x14ac:dyDescent="0.25">
      <c r="A268" s="295"/>
      <c r="B268" s="324"/>
      <c r="C268" s="93">
        <v>9674.35</v>
      </c>
      <c r="D268" s="94">
        <v>131</v>
      </c>
    </row>
    <row r="269" spans="1:4" ht="12.75" hidden="1" customHeight="1" x14ac:dyDescent="0.25">
      <c r="A269" s="295"/>
      <c r="B269" s="324"/>
      <c r="C269" s="89">
        <v>1256.19</v>
      </c>
      <c r="D269" s="90">
        <v>17</v>
      </c>
    </row>
    <row r="270" spans="1:4" ht="12.75" hidden="1" customHeight="1" x14ac:dyDescent="0.25">
      <c r="A270" s="295"/>
      <c r="B270" s="324"/>
      <c r="C270" s="93">
        <v>19859.939999999999</v>
      </c>
      <c r="D270" s="94">
        <v>360</v>
      </c>
    </row>
    <row r="271" spans="1:4" ht="12.75" hidden="1" customHeight="1" x14ac:dyDescent="0.25">
      <c r="A271" s="295"/>
      <c r="B271" s="324"/>
      <c r="C271" s="89">
        <v>2080.5500000000002</v>
      </c>
      <c r="D271" s="90">
        <v>47</v>
      </c>
    </row>
    <row r="272" spans="1:4" ht="12.75" hidden="1" customHeight="1" x14ac:dyDescent="0.25">
      <c r="A272" s="295"/>
      <c r="B272" s="324"/>
      <c r="C272" s="93">
        <v>1975.88</v>
      </c>
      <c r="D272" s="94">
        <v>42</v>
      </c>
    </row>
    <row r="273" spans="1:6" ht="12.75" hidden="1" customHeight="1" x14ac:dyDescent="0.25">
      <c r="A273" s="295"/>
      <c r="B273" s="324"/>
      <c r="C273" s="89">
        <v>147592.88</v>
      </c>
      <c r="D273" s="90">
        <v>1817</v>
      </c>
    </row>
    <row r="274" spans="1:6" ht="12.75" hidden="1" customHeight="1" x14ac:dyDescent="0.25">
      <c r="A274" s="295"/>
      <c r="B274" s="324"/>
      <c r="C274" s="93">
        <v>22193.87</v>
      </c>
      <c r="D274" s="94">
        <v>220</v>
      </c>
    </row>
    <row r="275" spans="1:6" ht="12.75" hidden="1" customHeight="1" x14ac:dyDescent="0.25">
      <c r="A275" s="295"/>
      <c r="B275" s="324"/>
      <c r="C275" s="89">
        <v>2915.4</v>
      </c>
      <c r="D275" s="90">
        <v>45</v>
      </c>
    </row>
    <row r="276" spans="1:6" ht="12.75" hidden="1" customHeight="1" x14ac:dyDescent="0.25">
      <c r="A276" s="295"/>
      <c r="B276" s="324"/>
      <c r="C276" s="93">
        <v>567.72</v>
      </c>
      <c r="D276" s="94">
        <v>17</v>
      </c>
    </row>
    <row r="277" spans="1:6" x14ac:dyDescent="0.25">
      <c r="A277" s="296"/>
      <c r="B277" s="325"/>
      <c r="C277" s="91">
        <v>703805.96</v>
      </c>
      <c r="D277" s="92">
        <v>9433</v>
      </c>
      <c r="E277" s="70">
        <v>50</v>
      </c>
      <c r="F277" s="70">
        <v>5.3902857142857146</v>
      </c>
    </row>
    <row r="278" spans="1:6" x14ac:dyDescent="0.25">
      <c r="A278" s="294" t="s">
        <v>5</v>
      </c>
      <c r="B278" s="324"/>
      <c r="C278" s="93">
        <v>21957.61</v>
      </c>
      <c r="D278" s="94">
        <v>766</v>
      </c>
    </row>
    <row r="279" spans="1:6" x14ac:dyDescent="0.25">
      <c r="A279" s="295"/>
      <c r="B279" s="324"/>
      <c r="C279" s="89">
        <v>60508.2</v>
      </c>
      <c r="D279" s="90">
        <v>725</v>
      </c>
    </row>
    <row r="280" spans="1:6" x14ac:dyDescent="0.25">
      <c r="A280" s="295"/>
      <c r="B280" s="324"/>
      <c r="C280" s="93">
        <v>80204.52</v>
      </c>
      <c r="D280" s="94">
        <v>926</v>
      </c>
    </row>
    <row r="281" spans="1:6" x14ac:dyDescent="0.25">
      <c r="A281" s="296"/>
      <c r="B281" s="325"/>
      <c r="C281" s="91">
        <v>162670.32999999999</v>
      </c>
      <c r="D281" s="92">
        <v>2417</v>
      </c>
      <c r="E281" s="70">
        <v>3</v>
      </c>
      <c r="F281" s="70">
        <v>1.3811428571428572</v>
      </c>
    </row>
    <row r="282" spans="1:6" ht="14.95" customHeight="1" x14ac:dyDescent="0.25">
      <c r="A282" s="294" t="s">
        <v>120</v>
      </c>
      <c r="B282" s="324"/>
      <c r="C282" s="93">
        <v>157104.99</v>
      </c>
      <c r="D282" s="94">
        <v>1550.5</v>
      </c>
    </row>
    <row r="283" spans="1:6" ht="12.75" hidden="1" customHeight="1" x14ac:dyDescent="0.25">
      <c r="A283" s="295"/>
      <c r="B283" s="324"/>
      <c r="C283" s="89">
        <v>149515.06</v>
      </c>
      <c r="D283" s="90">
        <v>1792</v>
      </c>
    </row>
    <row r="284" spans="1:6" ht="12.75" hidden="1" customHeight="1" x14ac:dyDescent="0.25">
      <c r="A284" s="295"/>
      <c r="B284" s="324"/>
      <c r="C284" s="93">
        <v>78950.31</v>
      </c>
      <c r="D284" s="94">
        <v>1730.5</v>
      </c>
    </row>
    <row r="285" spans="1:6" ht="12.75" hidden="1" customHeight="1" x14ac:dyDescent="0.25">
      <c r="A285" s="295"/>
      <c r="B285" s="324"/>
      <c r="C285" s="89">
        <v>36403.64</v>
      </c>
      <c r="D285" s="90">
        <v>1022</v>
      </c>
    </row>
    <row r="286" spans="1:6" ht="12.75" hidden="1" customHeight="1" x14ac:dyDescent="0.25">
      <c r="A286" s="295"/>
      <c r="B286" s="324"/>
      <c r="C286" s="93">
        <v>140522.16</v>
      </c>
      <c r="D286" s="94">
        <v>1921</v>
      </c>
    </row>
    <row r="287" spans="1:6" ht="12.75" hidden="1" customHeight="1" x14ac:dyDescent="0.25">
      <c r="A287" s="295"/>
      <c r="B287" s="324"/>
      <c r="C287" s="89">
        <v>123314.4</v>
      </c>
      <c r="D287" s="90">
        <v>1865</v>
      </c>
    </row>
    <row r="288" spans="1:6" ht="12.75" hidden="1" customHeight="1" x14ac:dyDescent="0.25">
      <c r="A288" s="295"/>
      <c r="B288" s="324"/>
      <c r="C288" s="93">
        <v>72604.240000000005</v>
      </c>
      <c r="D288" s="94">
        <v>956</v>
      </c>
    </row>
    <row r="289" spans="1:6" ht="12.75" hidden="1" customHeight="1" x14ac:dyDescent="0.25">
      <c r="A289" s="295"/>
      <c r="B289" s="324"/>
      <c r="C289" s="89">
        <v>47747.09</v>
      </c>
      <c r="D289" s="90">
        <v>669.5</v>
      </c>
    </row>
    <row r="290" spans="1:6" ht="12.75" hidden="1" customHeight="1" x14ac:dyDescent="0.25">
      <c r="A290" s="295"/>
      <c r="B290" s="324"/>
      <c r="C290" s="93">
        <v>123432.08</v>
      </c>
      <c r="D290" s="94">
        <v>1962</v>
      </c>
    </row>
    <row r="291" spans="1:6" ht="12.75" hidden="1" customHeight="1" x14ac:dyDescent="0.25">
      <c r="A291" s="295"/>
      <c r="B291" s="324"/>
      <c r="C291" s="89">
        <v>152521.76</v>
      </c>
      <c r="D291" s="90">
        <v>1866</v>
      </c>
    </row>
    <row r="292" spans="1:6" ht="12.75" hidden="1" customHeight="1" x14ac:dyDescent="0.25">
      <c r="A292" s="295"/>
      <c r="B292" s="324"/>
      <c r="C292" s="93">
        <v>109952.29</v>
      </c>
      <c r="D292" s="94">
        <v>1885</v>
      </c>
    </row>
    <row r="293" spans="1:6" ht="12.75" hidden="1" customHeight="1" x14ac:dyDescent="0.25">
      <c r="A293" s="295"/>
      <c r="B293" s="324"/>
      <c r="C293" s="89">
        <v>101340.45</v>
      </c>
      <c r="D293" s="90">
        <v>1292</v>
      </c>
    </row>
    <row r="294" spans="1:6" ht="12.75" hidden="1" customHeight="1" x14ac:dyDescent="0.25">
      <c r="A294" s="295"/>
      <c r="B294" s="324"/>
      <c r="C294" s="93">
        <v>120652.28</v>
      </c>
      <c r="D294" s="94">
        <v>1511</v>
      </c>
    </row>
    <row r="295" spans="1:6" ht="12.75" hidden="1" customHeight="1" x14ac:dyDescent="0.25">
      <c r="A295" s="295"/>
      <c r="B295" s="324"/>
      <c r="C295" s="89">
        <v>116759.36</v>
      </c>
      <c r="D295" s="90">
        <v>1793</v>
      </c>
    </row>
    <row r="296" spans="1:6" ht="12.75" hidden="1" customHeight="1" x14ac:dyDescent="0.25">
      <c r="A296" s="295"/>
      <c r="B296" s="324"/>
      <c r="C296" s="93">
        <v>121033.52</v>
      </c>
      <c r="D296" s="94">
        <v>1829</v>
      </c>
    </row>
    <row r="297" spans="1:6" ht="12.75" hidden="1" customHeight="1" x14ac:dyDescent="0.25">
      <c r="A297" s="295"/>
      <c r="B297" s="324"/>
      <c r="C297" s="89">
        <v>87589.87</v>
      </c>
      <c r="D297" s="90">
        <v>971</v>
      </c>
    </row>
    <row r="298" spans="1:6" ht="12.75" hidden="1" customHeight="1" x14ac:dyDescent="0.25">
      <c r="A298" s="295"/>
      <c r="B298" s="324"/>
      <c r="C298" s="93">
        <v>68541.350000000006</v>
      </c>
      <c r="D298" s="94">
        <v>1755.5</v>
      </c>
    </row>
    <row r="299" spans="1:6" x14ac:dyDescent="0.25">
      <c r="A299" s="296"/>
      <c r="B299" s="325"/>
      <c r="C299" s="91">
        <v>1807984.85</v>
      </c>
      <c r="D299" s="92">
        <v>26371</v>
      </c>
      <c r="E299" s="70">
        <v>17</v>
      </c>
      <c r="F299" s="70">
        <v>15.069142857142857</v>
      </c>
    </row>
    <row r="300" spans="1:6" x14ac:dyDescent="0.25">
      <c r="A300" s="294" t="s">
        <v>119</v>
      </c>
      <c r="B300" s="324"/>
      <c r="C300" s="93">
        <v>445.25</v>
      </c>
      <c r="D300" s="94">
        <v>12.5</v>
      </c>
    </row>
    <row r="301" spans="1:6" ht="12.75" hidden="1" customHeight="1" x14ac:dyDescent="0.25">
      <c r="A301" s="295"/>
      <c r="B301" s="324"/>
      <c r="C301" s="89">
        <v>63327.94</v>
      </c>
      <c r="D301" s="90">
        <v>756</v>
      </c>
    </row>
    <row r="302" spans="1:6" ht="12.75" hidden="1" customHeight="1" x14ac:dyDescent="0.25">
      <c r="A302" s="295"/>
      <c r="B302" s="324"/>
      <c r="C302" s="93">
        <v>3632.04</v>
      </c>
      <c r="D302" s="94">
        <v>59</v>
      </c>
    </row>
    <row r="303" spans="1:6" ht="12.75" hidden="1" customHeight="1" x14ac:dyDescent="0.25">
      <c r="A303" s="295"/>
      <c r="B303" s="324"/>
      <c r="C303" s="89">
        <v>30188.05</v>
      </c>
      <c r="D303" s="90">
        <v>579.5</v>
      </c>
    </row>
    <row r="304" spans="1:6" ht="12.75" hidden="1" customHeight="1" x14ac:dyDescent="0.25">
      <c r="A304" s="295"/>
      <c r="B304" s="324"/>
      <c r="C304" s="93">
        <v>33437.82</v>
      </c>
      <c r="D304" s="94">
        <v>693</v>
      </c>
    </row>
    <row r="305" spans="1:6" x14ac:dyDescent="0.25">
      <c r="A305" s="296"/>
      <c r="B305" s="325"/>
      <c r="C305" s="91">
        <v>131031.1</v>
      </c>
      <c r="D305" s="92">
        <v>2100</v>
      </c>
      <c r="E305" s="70">
        <v>5</v>
      </c>
      <c r="F305" s="70">
        <v>1.2</v>
      </c>
    </row>
    <row r="306" spans="1:6" x14ac:dyDescent="0.25">
      <c r="A306" s="297" t="s">
        <v>118</v>
      </c>
      <c r="B306" s="298"/>
      <c r="C306" s="95">
        <v>2805492.24</v>
      </c>
      <c r="D306" s="96">
        <v>40321</v>
      </c>
      <c r="E306" s="70">
        <v>75</v>
      </c>
      <c r="F306" s="70">
        <v>23.040571428571429</v>
      </c>
    </row>
    <row r="307" spans="1:6" x14ac:dyDescent="0.25">
      <c r="A307" s="299"/>
      <c r="B307" s="299"/>
      <c r="C307" s="299"/>
      <c r="D307" s="299"/>
    </row>
    <row r="308" spans="1:6" x14ac:dyDescent="0.25">
      <c r="A308" s="299"/>
      <c r="B308" s="299"/>
      <c r="C308" s="299"/>
      <c r="D308" s="299"/>
    </row>
    <row r="309" spans="1:6" x14ac:dyDescent="0.25">
      <c r="A309" s="299"/>
      <c r="B309" s="299"/>
      <c r="C309" s="299"/>
      <c r="D309" s="299"/>
    </row>
    <row r="310" spans="1:6" ht="21.1" x14ac:dyDescent="0.25">
      <c r="A310" s="101"/>
      <c r="B310" s="102"/>
      <c r="C310" s="102"/>
      <c r="D310" s="102"/>
    </row>
    <row r="311" spans="1:6" x14ac:dyDescent="0.25">
      <c r="A311" s="103" t="s">
        <v>117</v>
      </c>
      <c r="B311" s="102"/>
      <c r="C311" s="102"/>
      <c r="D311" s="102"/>
    </row>
    <row r="312" spans="1:6" x14ac:dyDescent="0.25">
      <c r="A312" s="104" t="s">
        <v>132</v>
      </c>
      <c r="B312" s="102"/>
      <c r="C312" s="102"/>
      <c r="D312" s="102"/>
    </row>
    <row r="317" spans="1:6" x14ac:dyDescent="0.25">
      <c r="F317" s="70">
        <v>1750</v>
      </c>
    </row>
    <row r="318" spans="1:6" x14ac:dyDescent="0.25">
      <c r="A318" s="300"/>
      <c r="B318" s="301"/>
      <c r="C318" s="87" t="s">
        <v>123</v>
      </c>
      <c r="D318" s="88" t="s">
        <v>122</v>
      </c>
    </row>
    <row r="319" spans="1:6" x14ac:dyDescent="0.25">
      <c r="A319" s="294" t="s">
        <v>121</v>
      </c>
      <c r="B319" s="324"/>
      <c r="C319" s="89">
        <v>2325.8200000000002</v>
      </c>
      <c r="D319" s="90">
        <v>37</v>
      </c>
    </row>
    <row r="320" spans="1:6" ht="12.75" hidden="1" customHeight="1" x14ac:dyDescent="0.25">
      <c r="A320" s="295"/>
      <c r="B320" s="324"/>
      <c r="C320" s="93">
        <v>2299.84</v>
      </c>
      <c r="D320" s="94">
        <v>32</v>
      </c>
    </row>
    <row r="321" spans="1:4" ht="12.75" hidden="1" customHeight="1" x14ac:dyDescent="0.25">
      <c r="A321" s="295"/>
      <c r="B321" s="324"/>
      <c r="C321" s="89">
        <v>2954</v>
      </c>
      <c r="D321" s="90">
        <v>40</v>
      </c>
    </row>
    <row r="322" spans="1:4" ht="12.75" hidden="1" customHeight="1" x14ac:dyDescent="0.25">
      <c r="A322" s="295"/>
      <c r="B322" s="324"/>
      <c r="C322" s="93">
        <v>15099.04</v>
      </c>
      <c r="D322" s="94">
        <v>176</v>
      </c>
    </row>
    <row r="323" spans="1:4" ht="12.75" hidden="1" customHeight="1" x14ac:dyDescent="0.25">
      <c r="A323" s="295"/>
      <c r="B323" s="324"/>
      <c r="C323" s="89">
        <v>2299.84</v>
      </c>
      <c r="D323" s="90">
        <v>32</v>
      </c>
    </row>
    <row r="324" spans="1:4" ht="12.75" hidden="1" customHeight="1" x14ac:dyDescent="0.25">
      <c r="A324" s="295"/>
      <c r="B324" s="324"/>
      <c r="C324" s="93">
        <v>35.619999999999997</v>
      </c>
      <c r="D324" s="94">
        <v>1</v>
      </c>
    </row>
    <row r="325" spans="1:4" ht="12.75" hidden="1" customHeight="1" x14ac:dyDescent="0.25">
      <c r="A325" s="295"/>
      <c r="B325" s="324"/>
      <c r="C325" s="89">
        <v>51931.519999999997</v>
      </c>
      <c r="D325" s="90">
        <v>848</v>
      </c>
    </row>
    <row r="326" spans="1:4" ht="12.75" hidden="1" customHeight="1" x14ac:dyDescent="0.25">
      <c r="A326" s="295"/>
      <c r="B326" s="324"/>
      <c r="C326" s="93">
        <v>2362.36</v>
      </c>
      <c r="D326" s="94">
        <v>44</v>
      </c>
    </row>
    <row r="327" spans="1:4" ht="12.75" hidden="1" customHeight="1" x14ac:dyDescent="0.25">
      <c r="A327" s="295"/>
      <c r="B327" s="324"/>
      <c r="C327" s="89">
        <v>938.8</v>
      </c>
      <c r="D327" s="90">
        <v>20</v>
      </c>
    </row>
    <row r="328" spans="1:4" ht="12.75" hidden="1" customHeight="1" x14ac:dyDescent="0.25">
      <c r="A328" s="295"/>
      <c r="B328" s="324"/>
      <c r="C328" s="93">
        <v>998.07</v>
      </c>
      <c r="D328" s="94">
        <v>15</v>
      </c>
    </row>
    <row r="329" spans="1:4" ht="12.75" hidden="1" customHeight="1" x14ac:dyDescent="0.25">
      <c r="A329" s="295"/>
      <c r="B329" s="324"/>
      <c r="C329" s="89">
        <v>399.78</v>
      </c>
      <c r="D329" s="90">
        <v>9</v>
      </c>
    </row>
    <row r="330" spans="1:4" ht="12.75" hidden="1" customHeight="1" x14ac:dyDescent="0.25">
      <c r="A330" s="295"/>
      <c r="B330" s="324"/>
      <c r="C330" s="93">
        <v>178.1</v>
      </c>
      <c r="D330" s="94">
        <v>5</v>
      </c>
    </row>
    <row r="331" spans="1:4" ht="12.75" hidden="1" customHeight="1" x14ac:dyDescent="0.25">
      <c r="A331" s="295"/>
      <c r="B331" s="324"/>
      <c r="C331" s="89">
        <v>565.74</v>
      </c>
      <c r="D331" s="90">
        <v>9</v>
      </c>
    </row>
    <row r="332" spans="1:4" ht="12.75" hidden="1" customHeight="1" x14ac:dyDescent="0.25">
      <c r="A332" s="295"/>
      <c r="B332" s="324"/>
      <c r="C332" s="93">
        <v>435.4</v>
      </c>
      <c r="D332" s="94">
        <v>7</v>
      </c>
    </row>
    <row r="333" spans="1:4" ht="12.75" hidden="1" customHeight="1" x14ac:dyDescent="0.25">
      <c r="A333" s="295"/>
      <c r="B333" s="324"/>
      <c r="C333" s="89">
        <v>882.4</v>
      </c>
      <c r="D333" s="90">
        <v>16</v>
      </c>
    </row>
    <row r="334" spans="1:4" ht="12.75" hidden="1" customHeight="1" x14ac:dyDescent="0.25">
      <c r="A334" s="295"/>
      <c r="B334" s="324"/>
      <c r="C334" s="93">
        <v>290.10000000000002</v>
      </c>
      <c r="D334" s="94">
        <v>5</v>
      </c>
    </row>
    <row r="335" spans="1:4" ht="12.75" hidden="1" customHeight="1" x14ac:dyDescent="0.25">
      <c r="A335" s="295"/>
      <c r="B335" s="324"/>
      <c r="C335" s="89">
        <v>368.4</v>
      </c>
      <c r="D335" s="90">
        <v>6</v>
      </c>
    </row>
    <row r="336" spans="1:4" ht="12.75" hidden="1" customHeight="1" x14ac:dyDescent="0.25">
      <c r="A336" s="295"/>
      <c r="B336" s="324"/>
      <c r="C336" s="93">
        <v>2831.77</v>
      </c>
      <c r="D336" s="94">
        <v>44</v>
      </c>
    </row>
    <row r="337" spans="1:6" ht="12.75" hidden="1" customHeight="1" x14ac:dyDescent="0.25">
      <c r="A337" s="295"/>
      <c r="B337" s="324"/>
      <c r="C337" s="89">
        <v>9989.93</v>
      </c>
      <c r="D337" s="90">
        <v>139</v>
      </c>
    </row>
    <row r="338" spans="1:6" ht="12.75" hidden="1" customHeight="1" x14ac:dyDescent="0.25">
      <c r="A338" s="295"/>
      <c r="B338" s="324"/>
      <c r="C338" s="93">
        <v>221.55</v>
      </c>
      <c r="D338" s="94">
        <v>3</v>
      </c>
    </row>
    <row r="339" spans="1:6" ht="12.75" hidden="1" customHeight="1" x14ac:dyDescent="0.25">
      <c r="A339" s="295"/>
      <c r="B339" s="324"/>
      <c r="C339" s="89">
        <v>22819.66</v>
      </c>
      <c r="D339" s="90">
        <v>309</v>
      </c>
    </row>
    <row r="340" spans="1:6" ht="12.75" hidden="1" customHeight="1" x14ac:dyDescent="0.25">
      <c r="A340" s="295"/>
      <c r="B340" s="324"/>
      <c r="C340" s="93">
        <v>50489.83</v>
      </c>
      <c r="D340" s="94">
        <v>915.5</v>
      </c>
    </row>
    <row r="341" spans="1:6" ht="12.75" hidden="1" customHeight="1" x14ac:dyDescent="0.25">
      <c r="A341" s="295"/>
      <c r="B341" s="324"/>
      <c r="C341" s="89">
        <v>700.32</v>
      </c>
      <c r="D341" s="90">
        <v>16.5</v>
      </c>
    </row>
    <row r="342" spans="1:6" ht="12.75" hidden="1" customHeight="1" x14ac:dyDescent="0.25">
      <c r="A342" s="295"/>
      <c r="B342" s="324"/>
      <c r="C342" s="93">
        <v>86902.92</v>
      </c>
      <c r="D342" s="94">
        <v>1116</v>
      </c>
    </row>
    <row r="343" spans="1:6" ht="12.75" hidden="1" customHeight="1" x14ac:dyDescent="0.25">
      <c r="A343" s="295"/>
      <c r="B343" s="324"/>
      <c r="C343" s="89">
        <v>4652.55</v>
      </c>
      <c r="D343" s="90">
        <v>63</v>
      </c>
    </row>
    <row r="344" spans="1:6" x14ac:dyDescent="0.25">
      <c r="A344" s="296"/>
      <c r="B344" s="325"/>
      <c r="C344" s="91">
        <v>262973.36</v>
      </c>
      <c r="D344" s="92">
        <v>3908</v>
      </c>
      <c r="E344" s="70">
        <v>25</v>
      </c>
      <c r="F344" s="70">
        <v>2.2331428571428571</v>
      </c>
    </row>
    <row r="345" spans="1:6" x14ac:dyDescent="0.25">
      <c r="A345" s="294" t="s">
        <v>5</v>
      </c>
      <c r="B345" s="324"/>
      <c r="C345" s="89">
        <v>9912.9</v>
      </c>
      <c r="D345" s="90">
        <v>346</v>
      </c>
    </row>
    <row r="346" spans="1:6" x14ac:dyDescent="0.25">
      <c r="A346" s="295"/>
      <c r="B346" s="324"/>
      <c r="C346" s="93">
        <v>25061.759999999998</v>
      </c>
      <c r="D346" s="94">
        <v>304</v>
      </c>
    </row>
    <row r="347" spans="1:6" x14ac:dyDescent="0.25">
      <c r="A347" s="295"/>
      <c r="B347" s="324"/>
      <c r="C347" s="89">
        <v>31347.9</v>
      </c>
      <c r="D347" s="90">
        <v>366</v>
      </c>
    </row>
    <row r="348" spans="1:6" x14ac:dyDescent="0.25">
      <c r="A348" s="296"/>
      <c r="B348" s="325"/>
      <c r="C348" s="91">
        <v>66322.559999999998</v>
      </c>
      <c r="D348" s="92">
        <v>1016</v>
      </c>
      <c r="E348" s="70">
        <v>3</v>
      </c>
      <c r="F348" s="70">
        <v>0.58057142857142852</v>
      </c>
    </row>
    <row r="349" spans="1:6" x14ac:dyDescent="0.25">
      <c r="A349" s="294" t="s">
        <v>120</v>
      </c>
      <c r="B349" s="324"/>
      <c r="C349" s="89">
        <v>62640.24</v>
      </c>
      <c r="D349" s="90">
        <v>663</v>
      </c>
    </row>
    <row r="350" spans="1:6" ht="12.75" hidden="1" customHeight="1" x14ac:dyDescent="0.25">
      <c r="A350" s="295"/>
      <c r="B350" s="324"/>
      <c r="C350" s="93">
        <v>29905.62</v>
      </c>
      <c r="D350" s="94">
        <v>709</v>
      </c>
    </row>
    <row r="351" spans="1:6" ht="12.75" hidden="1" customHeight="1" x14ac:dyDescent="0.25">
      <c r="A351" s="295"/>
      <c r="B351" s="324"/>
      <c r="C351" s="89">
        <v>24969.62</v>
      </c>
      <c r="D351" s="90">
        <v>701</v>
      </c>
    </row>
    <row r="352" spans="1:6" ht="12.75" hidden="1" customHeight="1" x14ac:dyDescent="0.25">
      <c r="A352" s="295"/>
      <c r="B352" s="324"/>
      <c r="C352" s="93">
        <v>52072.56</v>
      </c>
      <c r="D352" s="94">
        <v>744</v>
      </c>
    </row>
    <row r="353" spans="1:6" ht="12.75" hidden="1" customHeight="1" x14ac:dyDescent="0.25">
      <c r="A353" s="295"/>
      <c r="B353" s="324"/>
      <c r="C353" s="89">
        <v>44253.440000000002</v>
      </c>
      <c r="D353" s="90">
        <v>704</v>
      </c>
    </row>
    <row r="354" spans="1:6" ht="12.75" hidden="1" customHeight="1" x14ac:dyDescent="0.25">
      <c r="A354" s="295"/>
      <c r="B354" s="324"/>
      <c r="C354" s="93">
        <v>13401.46</v>
      </c>
      <c r="D354" s="94">
        <v>243</v>
      </c>
    </row>
    <row r="355" spans="1:6" ht="12.75" hidden="1" customHeight="1" x14ac:dyDescent="0.25">
      <c r="A355" s="295"/>
      <c r="B355" s="324"/>
      <c r="C355" s="89">
        <v>4551.6000000000004</v>
      </c>
      <c r="D355" s="90">
        <v>60</v>
      </c>
    </row>
    <row r="356" spans="1:6" ht="12.75" hidden="1" customHeight="1" x14ac:dyDescent="0.25">
      <c r="A356" s="295"/>
      <c r="B356" s="324"/>
      <c r="C356" s="93">
        <v>36177.68</v>
      </c>
      <c r="D356" s="94">
        <v>616</v>
      </c>
    </row>
    <row r="357" spans="1:6" ht="12.75" hidden="1" customHeight="1" x14ac:dyDescent="0.25">
      <c r="A357" s="295"/>
      <c r="B357" s="324"/>
      <c r="C357" s="89">
        <v>52976</v>
      </c>
      <c r="D357" s="90">
        <v>688</v>
      </c>
    </row>
    <row r="358" spans="1:6" ht="12.75" hidden="1" customHeight="1" x14ac:dyDescent="0.25">
      <c r="A358" s="295"/>
      <c r="B358" s="324"/>
      <c r="C358" s="93">
        <v>41197.08</v>
      </c>
      <c r="D358" s="94">
        <v>747</v>
      </c>
    </row>
    <row r="359" spans="1:6" ht="12.75" hidden="1" customHeight="1" x14ac:dyDescent="0.25">
      <c r="A359" s="295"/>
      <c r="B359" s="324"/>
      <c r="C359" s="89">
        <v>52115.82</v>
      </c>
      <c r="D359" s="90">
        <v>687</v>
      </c>
    </row>
    <row r="360" spans="1:6" ht="12.75" hidden="1" customHeight="1" x14ac:dyDescent="0.25">
      <c r="A360" s="295"/>
      <c r="B360" s="324"/>
      <c r="C360" s="93">
        <v>44699.199999999997</v>
      </c>
      <c r="D360" s="94">
        <v>728</v>
      </c>
    </row>
    <row r="361" spans="1:6" ht="12.75" hidden="1" customHeight="1" x14ac:dyDescent="0.25">
      <c r="A361" s="295"/>
      <c r="B361" s="324"/>
      <c r="C361" s="89">
        <v>43247.68</v>
      </c>
      <c r="D361" s="90">
        <v>688</v>
      </c>
    </row>
    <row r="362" spans="1:6" ht="12.75" hidden="1" customHeight="1" x14ac:dyDescent="0.25">
      <c r="A362" s="295"/>
      <c r="B362" s="324"/>
      <c r="C362" s="93">
        <v>26056.03</v>
      </c>
      <c r="D362" s="94">
        <v>731.5</v>
      </c>
    </row>
    <row r="363" spans="1:6" x14ac:dyDescent="0.25">
      <c r="A363" s="296"/>
      <c r="B363" s="325"/>
      <c r="C363" s="91">
        <v>528264.03</v>
      </c>
      <c r="D363" s="92">
        <v>8709.5</v>
      </c>
      <c r="E363" s="70">
        <v>13</v>
      </c>
      <c r="F363" s="70">
        <v>4.9768571428571429</v>
      </c>
    </row>
    <row r="364" spans="1:6" x14ac:dyDescent="0.25">
      <c r="A364" s="294" t="s">
        <v>119</v>
      </c>
      <c r="B364" s="324"/>
      <c r="C364" s="93">
        <v>516.49</v>
      </c>
      <c r="D364" s="94">
        <v>14.5</v>
      </c>
    </row>
    <row r="365" spans="1:6" x14ac:dyDescent="0.25">
      <c r="A365" s="295"/>
      <c r="B365" s="324"/>
      <c r="C365" s="89">
        <v>5461.92</v>
      </c>
      <c r="D365" s="90">
        <v>72</v>
      </c>
    </row>
    <row r="366" spans="1:6" x14ac:dyDescent="0.25">
      <c r="A366" s="295"/>
      <c r="B366" s="324"/>
      <c r="C366" s="93">
        <v>5314.64</v>
      </c>
      <c r="D366" s="94">
        <v>133.5</v>
      </c>
    </row>
    <row r="367" spans="1:6" x14ac:dyDescent="0.25">
      <c r="A367" s="295"/>
      <c r="B367" s="324"/>
      <c r="C367" s="89">
        <v>10393.58</v>
      </c>
      <c r="D367" s="90">
        <v>215.5</v>
      </c>
    </row>
    <row r="368" spans="1:6" x14ac:dyDescent="0.25">
      <c r="A368" s="296"/>
      <c r="B368" s="325"/>
      <c r="C368" s="91">
        <v>21686.63</v>
      </c>
      <c r="D368" s="92">
        <v>435.5</v>
      </c>
      <c r="E368" s="70">
        <v>4</v>
      </c>
      <c r="F368" s="70">
        <v>0.24885714285714286</v>
      </c>
    </row>
    <row r="369" spans="1:4" x14ac:dyDescent="0.25">
      <c r="A369" s="297" t="s">
        <v>118</v>
      </c>
      <c r="B369" s="298"/>
      <c r="C369" s="95">
        <v>879246.58</v>
      </c>
      <c r="D369" s="96">
        <v>14069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
  <sheetViews>
    <sheetView workbookViewId="0">
      <selection activeCell="B10" sqref="B10"/>
    </sheetView>
  </sheetViews>
  <sheetFormatPr defaultColWidth="25.625" defaultRowHeight="22.6" customHeight="1" x14ac:dyDescent="0.25"/>
  <sheetData>
    <row r="2" spans="1:6" ht="22.6" customHeight="1" x14ac:dyDescent="0.25">
      <c r="A2" s="207" t="s">
        <v>9</v>
      </c>
      <c r="B2" s="208">
        <v>32000</v>
      </c>
      <c r="C2" s="208">
        <v>35800</v>
      </c>
      <c r="D2" s="208">
        <v>35800</v>
      </c>
      <c r="E2" s="207" t="s">
        <v>4353</v>
      </c>
      <c r="F2" t="s">
        <v>4309</v>
      </c>
    </row>
    <row r="3" spans="1:6" ht="22.6" customHeight="1" x14ac:dyDescent="0.25">
      <c r="A3" s="207" t="s">
        <v>9</v>
      </c>
      <c r="B3" s="208">
        <v>255000</v>
      </c>
      <c r="C3" s="208">
        <v>274500</v>
      </c>
      <c r="D3" s="208">
        <v>274500</v>
      </c>
      <c r="E3" s="207" t="s">
        <v>4354</v>
      </c>
      <c r="F3" t="s">
        <v>4310</v>
      </c>
    </row>
    <row r="4" spans="1:6" ht="22.6" customHeight="1" x14ac:dyDescent="0.25">
      <c r="A4" s="207" t="s">
        <v>9</v>
      </c>
      <c r="B4" s="208">
        <v>128400</v>
      </c>
      <c r="C4" s="208">
        <v>111400</v>
      </c>
      <c r="D4" s="208">
        <v>111400</v>
      </c>
      <c r="E4" s="207" t="s">
        <v>4355</v>
      </c>
      <c r="F4" t="s">
        <v>4312</v>
      </c>
    </row>
    <row r="5" spans="1:6" ht="22.6" customHeight="1" x14ac:dyDescent="0.25">
      <c r="A5" s="207" t="s">
        <v>9</v>
      </c>
      <c r="B5" s="208">
        <v>9837000</v>
      </c>
      <c r="C5" s="208">
        <v>10545317</v>
      </c>
      <c r="D5" s="208">
        <v>11213543</v>
      </c>
      <c r="E5" s="207" t="s">
        <v>4356</v>
      </c>
      <c r="F5" t="s">
        <v>4311</v>
      </c>
    </row>
    <row r="6" spans="1:6" ht="22.6" customHeight="1" x14ac:dyDescent="0.25">
      <c r="A6" s="207" t="s">
        <v>9</v>
      </c>
      <c r="B6" s="208">
        <v>1002000</v>
      </c>
      <c r="C6" s="208">
        <v>1010000</v>
      </c>
      <c r="D6" s="208">
        <v>1010000</v>
      </c>
      <c r="E6" s="207" t="s">
        <v>4357</v>
      </c>
      <c r="F6" t="s">
        <v>4323</v>
      </c>
    </row>
    <row r="7" spans="1:6" ht="22.6" customHeight="1" x14ac:dyDescent="0.25">
      <c r="A7" s="207" t="s">
        <v>9</v>
      </c>
      <c r="B7" s="208">
        <v>385800</v>
      </c>
      <c r="C7" s="208">
        <v>412500</v>
      </c>
      <c r="D7" s="208">
        <v>412500</v>
      </c>
      <c r="E7" s="207" t="s">
        <v>4358</v>
      </c>
      <c r="F7" t="s">
        <v>4313</v>
      </c>
    </row>
    <row r="8" spans="1:6" ht="22.6" customHeight="1" x14ac:dyDescent="0.25">
      <c r="A8" s="207" t="s">
        <v>9</v>
      </c>
      <c r="B8" s="208">
        <v>564000</v>
      </c>
      <c r="C8" s="208">
        <v>575000</v>
      </c>
      <c r="D8" s="208">
        <v>604000</v>
      </c>
      <c r="E8" s="207" t="s">
        <v>4359</v>
      </c>
      <c r="F8" t="s">
        <v>4314</v>
      </c>
    </row>
    <row r="9" spans="1:6" ht="22.6" customHeight="1" x14ac:dyDescent="0.25">
      <c r="A9" s="209" t="s">
        <v>66</v>
      </c>
      <c r="B9" s="140">
        <f>SUM(B2:B8)</f>
        <v>12204200</v>
      </c>
      <c r="C9" s="140">
        <f>SUM(C2:C8)</f>
        <v>12964517</v>
      </c>
      <c r="D9" s="140">
        <f>SUM(D2:D8)</f>
        <v>13661743</v>
      </c>
      <c r="E9" s="209"/>
    </row>
    <row r="10" spans="1:6" ht="22.6" customHeight="1" x14ac:dyDescent="0.25">
      <c r="A10" s="209" t="s">
        <v>4360</v>
      </c>
      <c r="B10" s="12">
        <f>SUM(B5:B8)</f>
        <v>11788800</v>
      </c>
      <c r="C10" s="12">
        <f t="shared" ref="C10:D10" si="0">SUM(C5:C8)</f>
        <v>12542817</v>
      </c>
      <c r="D10" s="12">
        <f t="shared" si="0"/>
        <v>13240043</v>
      </c>
    </row>
    <row r="12" spans="1:6" ht="22.6" customHeight="1" x14ac:dyDescent="0.25">
      <c r="A12" s="209"/>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88"/>
  <sheetViews>
    <sheetView workbookViewId="0"/>
  </sheetViews>
  <sheetFormatPr defaultColWidth="9.125" defaultRowHeight="12.9" x14ac:dyDescent="0.25"/>
  <cols>
    <col min="1" max="3" width="36.625" style="70" bestFit="1" customWidth="1"/>
    <col min="4" max="6" width="8.75" style="70" customWidth="1"/>
    <col min="7" max="7" width="14.25" style="70" bestFit="1" customWidth="1"/>
    <col min="8" max="16384" width="9.125" style="70"/>
  </cols>
  <sheetData>
    <row r="1" spans="1:7" ht="31.25" x14ac:dyDescent="0.25">
      <c r="A1" s="148" t="s">
        <v>152</v>
      </c>
      <c r="B1" s="149"/>
    </row>
    <row r="2" spans="1:7" ht="27.2" x14ac:dyDescent="0.25">
      <c r="A2" s="147" t="s">
        <v>161</v>
      </c>
      <c r="B2" s="150"/>
    </row>
    <row r="3" spans="1:7" ht="18" customHeight="1" x14ac:dyDescent="0.25">
      <c r="A3" s="151" t="s">
        <v>162</v>
      </c>
      <c r="B3" s="152" t="s">
        <v>163</v>
      </c>
    </row>
    <row r="4" spans="1:7" ht="18" customHeight="1" x14ac:dyDescent="0.25">
      <c r="A4" s="71" t="s">
        <v>164</v>
      </c>
      <c r="B4" s="153"/>
    </row>
    <row r="5" spans="1:7" ht="25.15" customHeight="1" x14ac:dyDescent="0.2">
      <c r="A5" s="318" t="s">
        <v>165</v>
      </c>
      <c r="B5" s="318"/>
    </row>
    <row r="6" spans="1:7" ht="25.15" customHeight="1" x14ac:dyDescent="0.25">
      <c r="A6" s="319" t="s">
        <v>157</v>
      </c>
      <c r="B6" s="319"/>
      <c r="C6" s="319"/>
      <c r="D6" s="319"/>
      <c r="E6" s="319"/>
      <c r="F6" s="319"/>
      <c r="G6" s="319"/>
    </row>
    <row r="7" spans="1:7" ht="21.75" x14ac:dyDescent="0.2">
      <c r="A7" s="154" t="s">
        <v>166</v>
      </c>
      <c r="B7" s="155" t="s">
        <v>167</v>
      </c>
      <c r="C7" s="155" t="s">
        <v>168</v>
      </c>
      <c r="D7" s="155" t="s">
        <v>1</v>
      </c>
      <c r="E7" s="155" t="s">
        <v>169</v>
      </c>
      <c r="F7" s="155" t="s">
        <v>170</v>
      </c>
      <c r="G7" s="156" t="s">
        <v>171</v>
      </c>
    </row>
    <row r="8" spans="1:7" ht="21.75" x14ac:dyDescent="0.25">
      <c r="A8" s="313" t="s">
        <v>172</v>
      </c>
      <c r="B8" s="157" t="s">
        <v>173</v>
      </c>
      <c r="C8" s="157" t="s">
        <v>174</v>
      </c>
      <c r="D8" s="158">
        <v>200</v>
      </c>
      <c r="E8" s="158">
        <v>200</v>
      </c>
      <c r="F8" s="158">
        <v>500</v>
      </c>
      <c r="G8" s="159">
        <v>500</v>
      </c>
    </row>
    <row r="9" spans="1:7" ht="32.6" x14ac:dyDescent="0.25">
      <c r="A9" s="314"/>
      <c r="B9" s="157" t="s">
        <v>175</v>
      </c>
      <c r="C9" s="157" t="s">
        <v>176</v>
      </c>
      <c r="D9" s="158">
        <v>400</v>
      </c>
      <c r="E9" s="158">
        <v>0</v>
      </c>
      <c r="F9" s="158">
        <v>0</v>
      </c>
      <c r="G9" s="159">
        <v>0</v>
      </c>
    </row>
    <row r="10" spans="1:7" ht="32.6" x14ac:dyDescent="0.25">
      <c r="A10" s="314"/>
      <c r="B10" s="157" t="s">
        <v>175</v>
      </c>
      <c r="C10" s="157" t="s">
        <v>177</v>
      </c>
      <c r="D10" s="158">
        <v>0</v>
      </c>
      <c r="E10" s="158">
        <v>400</v>
      </c>
      <c r="F10" s="158">
        <v>600</v>
      </c>
      <c r="G10" s="159">
        <v>600</v>
      </c>
    </row>
    <row r="11" spans="1:7" ht="43.5" x14ac:dyDescent="0.25">
      <c r="A11" s="314"/>
      <c r="B11" s="157" t="s">
        <v>178</v>
      </c>
      <c r="C11" s="157" t="s">
        <v>179</v>
      </c>
      <c r="D11" s="158">
        <v>150</v>
      </c>
      <c r="E11" s="158">
        <v>200</v>
      </c>
      <c r="F11" s="158">
        <v>200</v>
      </c>
      <c r="G11" s="159">
        <v>200</v>
      </c>
    </row>
    <row r="12" spans="1:7" ht="32.6" x14ac:dyDescent="0.25">
      <c r="A12" s="314"/>
      <c r="B12" s="157" t="s">
        <v>180</v>
      </c>
      <c r="C12" s="157" t="s">
        <v>181</v>
      </c>
      <c r="D12" s="158">
        <v>280</v>
      </c>
      <c r="E12" s="158">
        <v>0</v>
      </c>
      <c r="F12" s="158">
        <v>0</v>
      </c>
      <c r="G12" s="159">
        <v>0</v>
      </c>
    </row>
    <row r="13" spans="1:7" ht="21.75" x14ac:dyDescent="0.25">
      <c r="A13" s="314"/>
      <c r="B13" s="157" t="s">
        <v>182</v>
      </c>
      <c r="C13" s="157" t="s">
        <v>183</v>
      </c>
      <c r="D13" s="158">
        <v>1700</v>
      </c>
      <c r="E13" s="158">
        <v>1700</v>
      </c>
      <c r="F13" s="158">
        <v>1700</v>
      </c>
      <c r="G13" s="159">
        <v>1700</v>
      </c>
    </row>
    <row r="14" spans="1:7" ht="21.75" x14ac:dyDescent="0.25">
      <c r="A14" s="314"/>
      <c r="B14" s="157" t="s">
        <v>184</v>
      </c>
      <c r="C14" s="157" t="s">
        <v>185</v>
      </c>
      <c r="D14" s="158">
        <v>400</v>
      </c>
      <c r="E14" s="158">
        <v>0</v>
      </c>
      <c r="F14" s="158">
        <v>0</v>
      </c>
      <c r="G14" s="159">
        <v>0</v>
      </c>
    </row>
    <row r="15" spans="1:7" ht="21.75" x14ac:dyDescent="0.25">
      <c r="A15" s="314"/>
      <c r="B15" s="157" t="s">
        <v>186</v>
      </c>
      <c r="C15" s="157" t="s">
        <v>187</v>
      </c>
      <c r="D15" s="158">
        <v>0</v>
      </c>
      <c r="E15" s="158">
        <v>400</v>
      </c>
      <c r="F15" s="158">
        <v>400</v>
      </c>
      <c r="G15" s="159">
        <v>400</v>
      </c>
    </row>
    <row r="16" spans="1:7" x14ac:dyDescent="0.25">
      <c r="A16" s="314"/>
      <c r="B16" s="157" t="s">
        <v>188</v>
      </c>
      <c r="C16" s="157" t="s">
        <v>189</v>
      </c>
      <c r="D16" s="158">
        <v>12000</v>
      </c>
      <c r="E16" s="158">
        <v>12000</v>
      </c>
      <c r="F16" s="158">
        <v>12600</v>
      </c>
      <c r="G16" s="159">
        <v>13200</v>
      </c>
    </row>
    <row r="17" spans="1:7" ht="54.35" x14ac:dyDescent="0.25">
      <c r="A17" s="314"/>
      <c r="B17" s="157" t="s">
        <v>190</v>
      </c>
      <c r="C17" s="157" t="s">
        <v>191</v>
      </c>
      <c r="D17" s="158">
        <v>22660</v>
      </c>
      <c r="E17" s="158">
        <v>22660</v>
      </c>
      <c r="F17" s="158">
        <v>22660</v>
      </c>
      <c r="G17" s="159">
        <v>22660</v>
      </c>
    </row>
    <row r="18" spans="1:7" ht="54.35" x14ac:dyDescent="0.25">
      <c r="A18" s="314"/>
      <c r="B18" s="157" t="s">
        <v>192</v>
      </c>
      <c r="C18" s="157" t="s">
        <v>193</v>
      </c>
      <c r="D18" s="158">
        <v>23000</v>
      </c>
      <c r="E18" s="158">
        <v>23000</v>
      </c>
      <c r="F18" s="158">
        <v>23000</v>
      </c>
      <c r="G18" s="159">
        <v>23000</v>
      </c>
    </row>
    <row r="19" spans="1:7" ht="32.6" x14ac:dyDescent="0.25">
      <c r="A19" s="314"/>
      <c r="B19" s="157" t="s">
        <v>194</v>
      </c>
      <c r="C19" s="157" t="s">
        <v>195</v>
      </c>
      <c r="D19" s="158">
        <v>1000</v>
      </c>
      <c r="E19" s="158">
        <v>0</v>
      </c>
      <c r="F19" s="158">
        <v>0</v>
      </c>
      <c r="G19" s="159">
        <v>0</v>
      </c>
    </row>
    <row r="20" spans="1:7" ht="32.6" x14ac:dyDescent="0.25">
      <c r="A20" s="314"/>
      <c r="B20" s="157" t="s">
        <v>196</v>
      </c>
      <c r="C20" s="157" t="s">
        <v>197</v>
      </c>
      <c r="D20" s="158">
        <v>340</v>
      </c>
      <c r="E20" s="158">
        <v>340</v>
      </c>
      <c r="F20" s="158">
        <v>340</v>
      </c>
      <c r="G20" s="159">
        <v>340</v>
      </c>
    </row>
    <row r="21" spans="1:7" ht="21.75" x14ac:dyDescent="0.25">
      <c r="A21" s="314"/>
      <c r="B21" s="157" t="s">
        <v>198</v>
      </c>
      <c r="C21" s="157" t="s">
        <v>199</v>
      </c>
      <c r="D21" s="158">
        <v>0</v>
      </c>
      <c r="E21" s="158">
        <v>0</v>
      </c>
      <c r="F21" s="158">
        <v>500</v>
      </c>
      <c r="G21" s="159">
        <v>0</v>
      </c>
    </row>
    <row r="22" spans="1:7" ht="21.75" x14ac:dyDescent="0.25">
      <c r="A22" s="314"/>
      <c r="B22" s="157" t="s">
        <v>200</v>
      </c>
      <c r="C22" s="157" t="s">
        <v>199</v>
      </c>
      <c r="D22" s="158">
        <v>200</v>
      </c>
      <c r="E22" s="158">
        <v>200</v>
      </c>
      <c r="F22" s="158">
        <v>0</v>
      </c>
      <c r="G22" s="159">
        <v>500</v>
      </c>
    </row>
    <row r="23" spans="1:7" ht="32.6" x14ac:dyDescent="0.25">
      <c r="A23" s="314"/>
      <c r="B23" s="157" t="s">
        <v>201</v>
      </c>
      <c r="C23" s="157" t="s">
        <v>202</v>
      </c>
      <c r="D23" s="158">
        <v>0</v>
      </c>
      <c r="E23" s="158">
        <v>500</v>
      </c>
      <c r="F23" s="158">
        <v>500</v>
      </c>
      <c r="G23" s="159">
        <v>500</v>
      </c>
    </row>
    <row r="24" spans="1:7" x14ac:dyDescent="0.25">
      <c r="A24" s="314"/>
      <c r="B24" s="157" t="s">
        <v>203</v>
      </c>
      <c r="C24" s="157" t="s">
        <v>204</v>
      </c>
      <c r="D24" s="158">
        <v>100</v>
      </c>
      <c r="E24" s="158">
        <v>0</v>
      </c>
      <c r="F24" s="158">
        <v>0</v>
      </c>
      <c r="G24" s="159">
        <v>0</v>
      </c>
    </row>
    <row r="25" spans="1:7" ht="21.75" x14ac:dyDescent="0.25">
      <c r="A25" s="314"/>
      <c r="B25" s="157" t="s">
        <v>205</v>
      </c>
      <c r="C25" s="157" t="s">
        <v>206</v>
      </c>
      <c r="D25" s="158">
        <v>0</v>
      </c>
      <c r="E25" s="158">
        <v>0</v>
      </c>
      <c r="F25" s="158">
        <v>500</v>
      </c>
      <c r="G25" s="159">
        <v>0</v>
      </c>
    </row>
    <row r="26" spans="1:7" ht="32.6" x14ac:dyDescent="0.25">
      <c r="A26" s="314"/>
      <c r="B26" s="157" t="s">
        <v>205</v>
      </c>
      <c r="C26" s="157" t="s">
        <v>207</v>
      </c>
      <c r="D26" s="158">
        <v>700</v>
      </c>
      <c r="E26" s="158">
        <v>1000</v>
      </c>
      <c r="F26" s="158">
        <v>1000</v>
      </c>
      <c r="G26" s="159">
        <v>1000</v>
      </c>
    </row>
    <row r="27" spans="1:7" x14ac:dyDescent="0.25">
      <c r="A27" s="314"/>
      <c r="B27" s="157" t="s">
        <v>208</v>
      </c>
      <c r="C27" s="157" t="s">
        <v>209</v>
      </c>
      <c r="D27" s="158">
        <v>300</v>
      </c>
      <c r="E27" s="158">
        <v>300</v>
      </c>
      <c r="F27" s="158">
        <v>300</v>
      </c>
      <c r="G27" s="159">
        <v>300</v>
      </c>
    </row>
    <row r="28" spans="1:7" x14ac:dyDescent="0.25">
      <c r="A28" s="314"/>
      <c r="B28" s="157" t="s">
        <v>210</v>
      </c>
      <c r="C28" s="157" t="s">
        <v>211</v>
      </c>
      <c r="D28" s="158">
        <v>1000</v>
      </c>
      <c r="E28" s="158">
        <v>0</v>
      </c>
      <c r="F28" s="158">
        <v>0</v>
      </c>
      <c r="G28" s="159">
        <v>0</v>
      </c>
    </row>
    <row r="29" spans="1:7" ht="21.75" x14ac:dyDescent="0.25">
      <c r="A29" s="314"/>
      <c r="B29" s="157" t="s">
        <v>210</v>
      </c>
      <c r="C29" s="157" t="s">
        <v>212</v>
      </c>
      <c r="D29" s="158">
        <v>0</v>
      </c>
      <c r="E29" s="158">
        <v>1000</v>
      </c>
      <c r="F29" s="158">
        <v>1000</v>
      </c>
      <c r="G29" s="159">
        <v>1000</v>
      </c>
    </row>
    <row r="30" spans="1:7" x14ac:dyDescent="0.25">
      <c r="A30" s="314"/>
      <c r="B30" s="157" t="s">
        <v>213</v>
      </c>
      <c r="C30" s="157" t="s">
        <v>214</v>
      </c>
      <c r="D30" s="158">
        <v>550</v>
      </c>
      <c r="E30" s="158">
        <v>550</v>
      </c>
      <c r="F30" s="158">
        <v>0</v>
      </c>
      <c r="G30" s="159">
        <v>0</v>
      </c>
    </row>
    <row r="31" spans="1:7" x14ac:dyDescent="0.25">
      <c r="A31" s="314"/>
      <c r="B31" s="157" t="s">
        <v>215</v>
      </c>
      <c r="C31" s="157" t="s">
        <v>216</v>
      </c>
      <c r="D31" s="158">
        <v>0</v>
      </c>
      <c r="E31" s="158">
        <v>0</v>
      </c>
      <c r="F31" s="158">
        <v>150</v>
      </c>
      <c r="G31" s="159">
        <v>150</v>
      </c>
    </row>
    <row r="32" spans="1:7" x14ac:dyDescent="0.25">
      <c r="A32" s="314"/>
      <c r="B32" s="157" t="s">
        <v>215</v>
      </c>
      <c r="C32" s="157" t="s">
        <v>217</v>
      </c>
      <c r="D32" s="158">
        <v>300</v>
      </c>
      <c r="E32" s="158">
        <v>300</v>
      </c>
      <c r="F32" s="158">
        <v>0</v>
      </c>
      <c r="G32" s="159">
        <v>0</v>
      </c>
    </row>
    <row r="33" spans="1:7" x14ac:dyDescent="0.25">
      <c r="A33" s="314"/>
      <c r="B33" s="157" t="s">
        <v>218</v>
      </c>
      <c r="C33" s="157" t="s">
        <v>219</v>
      </c>
      <c r="D33" s="158">
        <v>0</v>
      </c>
      <c r="E33" s="158">
        <v>0</v>
      </c>
      <c r="F33" s="158">
        <v>600</v>
      </c>
      <c r="G33" s="159">
        <v>600</v>
      </c>
    </row>
    <row r="34" spans="1:7" x14ac:dyDescent="0.25">
      <c r="A34" s="314"/>
      <c r="B34" s="157" t="s">
        <v>218</v>
      </c>
      <c r="C34" s="157"/>
      <c r="D34" s="158">
        <v>0</v>
      </c>
      <c r="E34" s="158">
        <v>600</v>
      </c>
      <c r="F34" s="158">
        <v>0</v>
      </c>
      <c r="G34" s="159">
        <v>0</v>
      </c>
    </row>
    <row r="35" spans="1:7" ht="21.75" x14ac:dyDescent="0.25">
      <c r="A35" s="314"/>
      <c r="B35" s="157" t="s">
        <v>220</v>
      </c>
      <c r="C35" s="157" t="s">
        <v>221</v>
      </c>
      <c r="D35" s="158">
        <v>500</v>
      </c>
      <c r="E35" s="158">
        <v>500</v>
      </c>
      <c r="F35" s="158">
        <v>500</v>
      </c>
      <c r="G35" s="159">
        <v>500</v>
      </c>
    </row>
    <row r="36" spans="1:7" x14ac:dyDescent="0.25">
      <c r="A36" s="314"/>
      <c r="B36" s="157" t="s">
        <v>222</v>
      </c>
      <c r="C36" s="157" t="s">
        <v>223</v>
      </c>
      <c r="D36" s="158">
        <v>450</v>
      </c>
      <c r="E36" s="158">
        <v>450</v>
      </c>
      <c r="F36" s="158">
        <v>0</v>
      </c>
      <c r="G36" s="159">
        <v>0</v>
      </c>
    </row>
    <row r="37" spans="1:7" ht="43.5" x14ac:dyDescent="0.25">
      <c r="A37" s="314"/>
      <c r="B37" s="157" t="s">
        <v>224</v>
      </c>
      <c r="C37" s="157" t="s">
        <v>225</v>
      </c>
      <c r="D37" s="158">
        <v>300</v>
      </c>
      <c r="E37" s="158">
        <v>300</v>
      </c>
      <c r="F37" s="158">
        <v>400</v>
      </c>
      <c r="G37" s="159">
        <v>400</v>
      </c>
    </row>
    <row r="38" spans="1:7" ht="32.6" x14ac:dyDescent="0.25">
      <c r="A38" s="314"/>
      <c r="B38" s="157" t="s">
        <v>226</v>
      </c>
      <c r="C38" s="157" t="s">
        <v>227</v>
      </c>
      <c r="D38" s="158">
        <v>50</v>
      </c>
      <c r="E38" s="158">
        <v>100</v>
      </c>
      <c r="F38" s="158">
        <v>100</v>
      </c>
      <c r="G38" s="159">
        <v>100</v>
      </c>
    </row>
    <row r="39" spans="1:7" ht="32.6" x14ac:dyDescent="0.25">
      <c r="A39" s="314"/>
      <c r="B39" s="157" t="s">
        <v>228</v>
      </c>
      <c r="C39" s="157" t="s">
        <v>229</v>
      </c>
      <c r="D39" s="158">
        <v>600</v>
      </c>
      <c r="E39" s="158">
        <v>600</v>
      </c>
      <c r="F39" s="158">
        <v>0</v>
      </c>
      <c r="G39" s="159">
        <v>0</v>
      </c>
    </row>
    <row r="40" spans="1:7" ht="21.75" x14ac:dyDescent="0.25">
      <c r="A40" s="314"/>
      <c r="B40" s="157" t="s">
        <v>230</v>
      </c>
      <c r="C40" s="157" t="s">
        <v>231</v>
      </c>
      <c r="D40" s="158">
        <v>0</v>
      </c>
      <c r="E40" s="158">
        <v>0</v>
      </c>
      <c r="F40" s="158">
        <v>300</v>
      </c>
      <c r="G40" s="159">
        <v>300</v>
      </c>
    </row>
    <row r="41" spans="1:7" ht="32.6" x14ac:dyDescent="0.25">
      <c r="A41" s="314"/>
      <c r="B41" s="157" t="s">
        <v>232</v>
      </c>
      <c r="C41" s="157" t="s">
        <v>233</v>
      </c>
      <c r="D41" s="158">
        <v>500</v>
      </c>
      <c r="E41" s="158">
        <v>500</v>
      </c>
      <c r="F41" s="158">
        <v>500</v>
      </c>
      <c r="G41" s="159">
        <v>500</v>
      </c>
    </row>
    <row r="42" spans="1:7" ht="32.6" x14ac:dyDescent="0.25">
      <c r="A42" s="314"/>
      <c r="B42" s="157" t="s">
        <v>234</v>
      </c>
      <c r="C42" s="157" t="s">
        <v>235</v>
      </c>
      <c r="D42" s="158">
        <v>11000</v>
      </c>
      <c r="E42" s="158">
        <v>11000</v>
      </c>
      <c r="F42" s="158">
        <v>11000</v>
      </c>
      <c r="G42" s="159">
        <v>11000</v>
      </c>
    </row>
    <row r="43" spans="1:7" x14ac:dyDescent="0.25">
      <c r="A43" s="314"/>
      <c r="B43" s="157"/>
      <c r="C43" s="157" t="s">
        <v>236</v>
      </c>
      <c r="D43" s="158">
        <v>2000</v>
      </c>
      <c r="E43" s="158">
        <v>2000</v>
      </c>
      <c r="F43" s="158">
        <v>2000</v>
      </c>
      <c r="G43" s="159">
        <v>2000</v>
      </c>
    </row>
    <row r="44" spans="1:7" x14ac:dyDescent="0.25">
      <c r="A44" s="314"/>
      <c r="B44" s="157"/>
      <c r="C44" s="157" t="s">
        <v>237</v>
      </c>
      <c r="D44" s="158">
        <v>500</v>
      </c>
      <c r="E44" s="158">
        <v>500</v>
      </c>
      <c r="F44" s="158">
        <v>500</v>
      </c>
      <c r="G44" s="159">
        <v>500</v>
      </c>
    </row>
    <row r="45" spans="1:7" x14ac:dyDescent="0.25">
      <c r="A45" s="314"/>
      <c r="B45" s="157"/>
      <c r="C45" s="157" t="s">
        <v>238</v>
      </c>
      <c r="D45" s="158">
        <v>3250</v>
      </c>
      <c r="E45" s="158">
        <v>3250</v>
      </c>
      <c r="F45" s="158">
        <v>3250</v>
      </c>
      <c r="G45" s="159">
        <v>3250</v>
      </c>
    </row>
    <row r="46" spans="1:7" x14ac:dyDescent="0.25">
      <c r="A46" s="314"/>
      <c r="B46" s="157"/>
      <c r="C46" s="157" t="s">
        <v>239</v>
      </c>
      <c r="D46" s="158">
        <v>1500</v>
      </c>
      <c r="E46" s="158">
        <v>1500</v>
      </c>
      <c r="F46" s="158">
        <v>1500</v>
      </c>
      <c r="G46" s="159">
        <v>1500</v>
      </c>
    </row>
    <row r="47" spans="1:7" x14ac:dyDescent="0.25">
      <c r="A47" s="314"/>
      <c r="B47" s="157"/>
      <c r="C47" s="157" t="s">
        <v>240</v>
      </c>
      <c r="D47" s="158">
        <v>1500</v>
      </c>
      <c r="E47" s="158">
        <v>1500</v>
      </c>
      <c r="F47" s="158">
        <v>1500</v>
      </c>
      <c r="G47" s="159">
        <v>1500</v>
      </c>
    </row>
    <row r="48" spans="1:7" x14ac:dyDescent="0.25">
      <c r="A48" s="314"/>
      <c r="B48" s="157"/>
      <c r="C48" s="157" t="s">
        <v>241</v>
      </c>
      <c r="D48" s="158">
        <v>1000</v>
      </c>
      <c r="E48" s="158">
        <v>1000</v>
      </c>
      <c r="F48" s="158">
        <v>1000</v>
      </c>
      <c r="G48" s="159">
        <v>1000</v>
      </c>
    </row>
    <row r="49" spans="1:7" x14ac:dyDescent="0.25">
      <c r="A49" s="314"/>
      <c r="B49" s="157"/>
      <c r="C49" s="157" t="s">
        <v>242</v>
      </c>
      <c r="D49" s="158">
        <v>2500</v>
      </c>
      <c r="E49" s="158">
        <v>2500</v>
      </c>
      <c r="F49" s="158">
        <v>2500</v>
      </c>
      <c r="G49" s="159">
        <v>2500</v>
      </c>
    </row>
    <row r="50" spans="1:7" ht="21.75" x14ac:dyDescent="0.25">
      <c r="A50" s="314"/>
      <c r="B50" s="157"/>
      <c r="C50" s="157" t="s">
        <v>243</v>
      </c>
      <c r="D50" s="158">
        <v>1000</v>
      </c>
      <c r="E50" s="158">
        <v>1000</v>
      </c>
      <c r="F50" s="158">
        <v>1000</v>
      </c>
      <c r="G50" s="159">
        <v>1000</v>
      </c>
    </row>
    <row r="51" spans="1:7" ht="21.75" x14ac:dyDescent="0.25">
      <c r="A51" s="314"/>
      <c r="B51" s="157"/>
      <c r="C51" s="157" t="s">
        <v>244</v>
      </c>
      <c r="D51" s="158">
        <v>2000</v>
      </c>
      <c r="E51" s="158">
        <v>2000</v>
      </c>
      <c r="F51" s="158">
        <v>2000</v>
      </c>
      <c r="G51" s="159">
        <v>2000</v>
      </c>
    </row>
    <row r="52" spans="1:7" x14ac:dyDescent="0.25">
      <c r="A52" s="314"/>
      <c r="B52" s="157"/>
      <c r="C52" s="157" t="s">
        <v>245</v>
      </c>
      <c r="D52" s="158">
        <v>1500</v>
      </c>
      <c r="E52" s="158">
        <v>1500</v>
      </c>
      <c r="F52" s="158">
        <v>1500</v>
      </c>
      <c r="G52" s="159">
        <v>1500</v>
      </c>
    </row>
    <row r="53" spans="1:7" x14ac:dyDescent="0.25">
      <c r="A53" s="314"/>
      <c r="B53" s="157"/>
      <c r="C53" s="157" t="s">
        <v>246</v>
      </c>
      <c r="D53" s="158">
        <v>1000</v>
      </c>
      <c r="E53" s="158">
        <v>1000</v>
      </c>
      <c r="F53" s="158">
        <v>1000</v>
      </c>
      <c r="G53" s="159">
        <v>1000</v>
      </c>
    </row>
    <row r="54" spans="1:7" ht="21.75" x14ac:dyDescent="0.25">
      <c r="A54" s="314"/>
      <c r="B54" s="157"/>
      <c r="C54" s="157" t="s">
        <v>247</v>
      </c>
      <c r="D54" s="158">
        <v>1500</v>
      </c>
      <c r="E54" s="158">
        <v>1500</v>
      </c>
      <c r="F54" s="158">
        <v>1500</v>
      </c>
      <c r="G54" s="159">
        <v>1500</v>
      </c>
    </row>
    <row r="55" spans="1:7" ht="21.75" x14ac:dyDescent="0.25">
      <c r="A55" s="314"/>
      <c r="B55" s="157"/>
      <c r="C55" s="157" t="s">
        <v>248</v>
      </c>
      <c r="D55" s="158">
        <v>7500</v>
      </c>
      <c r="E55" s="158">
        <v>7500</v>
      </c>
      <c r="F55" s="158">
        <v>7500</v>
      </c>
      <c r="G55" s="159">
        <v>7500</v>
      </c>
    </row>
    <row r="56" spans="1:7" x14ac:dyDescent="0.25">
      <c r="A56" s="314"/>
      <c r="B56" s="157"/>
      <c r="C56" s="157" t="s">
        <v>249</v>
      </c>
      <c r="D56" s="158">
        <v>1000</v>
      </c>
      <c r="E56" s="158">
        <v>1000</v>
      </c>
      <c r="F56" s="158">
        <v>1000</v>
      </c>
      <c r="G56" s="159">
        <v>1000</v>
      </c>
    </row>
    <row r="57" spans="1:7" ht="21.75" x14ac:dyDescent="0.25">
      <c r="A57" s="314"/>
      <c r="B57" s="157"/>
      <c r="C57" s="157" t="s">
        <v>250</v>
      </c>
      <c r="D57" s="158">
        <v>9500</v>
      </c>
      <c r="E57" s="158">
        <v>9500</v>
      </c>
      <c r="F57" s="158">
        <v>9500</v>
      </c>
      <c r="G57" s="159">
        <v>9500</v>
      </c>
    </row>
    <row r="58" spans="1:7" ht="21.75" x14ac:dyDescent="0.25">
      <c r="A58" s="314"/>
      <c r="B58" s="157"/>
      <c r="C58" s="157" t="s">
        <v>251</v>
      </c>
      <c r="D58" s="158">
        <v>2500</v>
      </c>
      <c r="E58" s="158">
        <v>2500</v>
      </c>
      <c r="F58" s="158">
        <v>2500</v>
      </c>
      <c r="G58" s="159">
        <v>2500</v>
      </c>
    </row>
    <row r="59" spans="1:7" ht="21.75" x14ac:dyDescent="0.25">
      <c r="A59" s="314"/>
      <c r="B59" s="157"/>
      <c r="C59" s="157" t="s">
        <v>252</v>
      </c>
      <c r="D59" s="158">
        <v>2000</v>
      </c>
      <c r="E59" s="158">
        <v>2000</v>
      </c>
      <c r="F59" s="158">
        <v>2000</v>
      </c>
      <c r="G59" s="159">
        <v>2000</v>
      </c>
    </row>
    <row r="60" spans="1:7" x14ac:dyDescent="0.25">
      <c r="A60" s="314"/>
      <c r="B60" s="157"/>
      <c r="C60" s="157" t="s">
        <v>253</v>
      </c>
      <c r="D60" s="158">
        <v>13500</v>
      </c>
      <c r="E60" s="158">
        <v>0</v>
      </c>
      <c r="F60" s="158">
        <v>0</v>
      </c>
      <c r="G60" s="159">
        <v>0</v>
      </c>
    </row>
    <row r="61" spans="1:7" x14ac:dyDescent="0.25">
      <c r="A61" s="314"/>
      <c r="B61" s="157"/>
      <c r="C61" s="157" t="s">
        <v>254</v>
      </c>
      <c r="D61" s="158">
        <v>500</v>
      </c>
      <c r="E61" s="158">
        <v>500</v>
      </c>
      <c r="F61" s="158">
        <v>500</v>
      </c>
      <c r="G61" s="159">
        <v>500</v>
      </c>
    </row>
    <row r="62" spans="1:7" x14ac:dyDescent="0.25">
      <c r="A62" s="315"/>
      <c r="B62" s="157"/>
      <c r="C62" s="157" t="s">
        <v>255</v>
      </c>
      <c r="D62" s="158">
        <v>800</v>
      </c>
      <c r="E62" s="158">
        <v>800</v>
      </c>
      <c r="F62" s="158">
        <v>800</v>
      </c>
      <c r="G62" s="159">
        <v>800</v>
      </c>
    </row>
    <row r="63" spans="1:7" x14ac:dyDescent="0.25">
      <c r="A63" s="316" t="s">
        <v>256</v>
      </c>
      <c r="B63" s="316"/>
      <c r="C63" s="317"/>
      <c r="D63" s="160">
        <v>135230</v>
      </c>
      <c r="E63" s="160">
        <v>121850</v>
      </c>
      <c r="F63" s="160">
        <v>122400</v>
      </c>
      <c r="G63" s="161">
        <v>122500</v>
      </c>
    </row>
    <row r="64" spans="1:7" ht="32.6" x14ac:dyDescent="0.25">
      <c r="A64" s="313" t="s">
        <v>257</v>
      </c>
      <c r="B64" s="157" t="s">
        <v>258</v>
      </c>
      <c r="C64" s="157" t="s">
        <v>259</v>
      </c>
      <c r="D64" s="158">
        <v>6400</v>
      </c>
      <c r="E64" s="158">
        <v>0</v>
      </c>
      <c r="F64" s="158">
        <v>0</v>
      </c>
      <c r="G64" s="159">
        <v>0</v>
      </c>
    </row>
    <row r="65" spans="1:7" ht="32.6" x14ac:dyDescent="0.25">
      <c r="A65" s="314"/>
      <c r="B65" s="157" t="s">
        <v>258</v>
      </c>
      <c r="C65" s="157" t="s">
        <v>260</v>
      </c>
      <c r="D65" s="158">
        <v>0</v>
      </c>
      <c r="E65" s="158">
        <v>6400</v>
      </c>
      <c r="F65" s="158">
        <v>7700</v>
      </c>
      <c r="G65" s="159">
        <v>7700</v>
      </c>
    </row>
    <row r="66" spans="1:7" ht="32.6" x14ac:dyDescent="0.25">
      <c r="A66" s="314"/>
      <c r="B66" s="157" t="s">
        <v>261</v>
      </c>
      <c r="C66" s="157" t="s">
        <v>262</v>
      </c>
      <c r="D66" s="158">
        <v>25000</v>
      </c>
      <c r="E66" s="158">
        <v>25000</v>
      </c>
      <c r="F66" s="158">
        <v>25000</v>
      </c>
      <c r="G66" s="159">
        <v>25000</v>
      </c>
    </row>
    <row r="67" spans="1:7" ht="21.75" x14ac:dyDescent="0.25">
      <c r="A67" s="314"/>
      <c r="B67" s="157" t="s">
        <v>263</v>
      </c>
      <c r="C67" s="157" t="s">
        <v>264</v>
      </c>
      <c r="D67" s="158">
        <v>21500</v>
      </c>
      <c r="E67" s="158">
        <v>21500</v>
      </c>
      <c r="F67" s="158">
        <v>20000</v>
      </c>
      <c r="G67" s="159">
        <v>20000</v>
      </c>
    </row>
    <row r="68" spans="1:7" x14ac:dyDescent="0.25">
      <c r="A68" s="314"/>
      <c r="B68" s="157" t="s">
        <v>265</v>
      </c>
      <c r="C68" s="157" t="s">
        <v>266</v>
      </c>
      <c r="D68" s="158">
        <v>7000</v>
      </c>
      <c r="E68" s="158">
        <v>0</v>
      </c>
      <c r="F68" s="158">
        <v>0</v>
      </c>
      <c r="G68" s="159">
        <v>0</v>
      </c>
    </row>
    <row r="69" spans="1:7" x14ac:dyDescent="0.25">
      <c r="A69" s="314"/>
      <c r="B69" s="157" t="s">
        <v>265</v>
      </c>
      <c r="C69" s="157" t="s">
        <v>267</v>
      </c>
      <c r="D69" s="158">
        <v>0</v>
      </c>
      <c r="E69" s="158">
        <v>7000</v>
      </c>
      <c r="F69" s="158">
        <v>7400</v>
      </c>
      <c r="G69" s="159">
        <v>7700</v>
      </c>
    </row>
    <row r="70" spans="1:7" ht="43.5" x14ac:dyDescent="0.25">
      <c r="A70" s="314"/>
      <c r="B70" s="157" t="s">
        <v>268</v>
      </c>
      <c r="C70" s="157" t="s">
        <v>269</v>
      </c>
      <c r="D70" s="158">
        <v>9000</v>
      </c>
      <c r="E70" s="158">
        <v>0</v>
      </c>
      <c r="F70" s="158">
        <v>0</v>
      </c>
      <c r="G70" s="159">
        <v>0</v>
      </c>
    </row>
    <row r="71" spans="1:7" ht="43.5" x14ac:dyDescent="0.25">
      <c r="A71" s="314"/>
      <c r="B71" s="157" t="s">
        <v>270</v>
      </c>
      <c r="C71" s="157" t="s">
        <v>269</v>
      </c>
      <c r="D71" s="158">
        <v>0</v>
      </c>
      <c r="E71" s="158">
        <v>9000</v>
      </c>
      <c r="F71" s="158">
        <v>9100</v>
      </c>
      <c r="G71" s="159">
        <v>9100</v>
      </c>
    </row>
    <row r="72" spans="1:7" ht="21.75" x14ac:dyDescent="0.25">
      <c r="A72" s="314"/>
      <c r="B72" s="157" t="s">
        <v>271</v>
      </c>
      <c r="C72" s="157" t="s">
        <v>272</v>
      </c>
      <c r="D72" s="158">
        <v>30000</v>
      </c>
      <c r="E72" s="158">
        <v>30000</v>
      </c>
      <c r="F72" s="158">
        <v>32000</v>
      </c>
      <c r="G72" s="159">
        <v>32000</v>
      </c>
    </row>
    <row r="73" spans="1:7" ht="21.75" x14ac:dyDescent="0.25">
      <c r="A73" s="314"/>
      <c r="B73" s="157" t="s">
        <v>273</v>
      </c>
      <c r="C73" s="157" t="s">
        <v>274</v>
      </c>
      <c r="D73" s="158">
        <v>25000</v>
      </c>
      <c r="E73" s="158">
        <v>25000</v>
      </c>
      <c r="F73" s="158">
        <v>25000</v>
      </c>
      <c r="G73" s="159">
        <v>25000</v>
      </c>
    </row>
    <row r="74" spans="1:7" x14ac:dyDescent="0.25">
      <c r="A74" s="314"/>
      <c r="B74" s="157" t="s">
        <v>275</v>
      </c>
      <c r="C74" s="157" t="s">
        <v>276</v>
      </c>
      <c r="D74" s="158">
        <v>960000</v>
      </c>
      <c r="E74" s="158">
        <v>960000</v>
      </c>
      <c r="F74" s="158">
        <v>1008000</v>
      </c>
      <c r="G74" s="159">
        <v>1056000</v>
      </c>
    </row>
    <row r="75" spans="1:7" x14ac:dyDescent="0.25">
      <c r="A75" s="314"/>
      <c r="B75" s="157" t="s">
        <v>277</v>
      </c>
      <c r="C75" s="157" t="s">
        <v>278</v>
      </c>
      <c r="D75" s="158">
        <v>1000</v>
      </c>
      <c r="E75" s="158">
        <v>1000</v>
      </c>
      <c r="F75" s="158">
        <v>1000</v>
      </c>
      <c r="G75" s="159">
        <v>1000</v>
      </c>
    </row>
    <row r="76" spans="1:7" x14ac:dyDescent="0.25">
      <c r="A76" s="314"/>
      <c r="B76" s="157" t="s">
        <v>279</v>
      </c>
      <c r="C76" s="157" t="s">
        <v>280</v>
      </c>
      <c r="D76" s="158">
        <v>5000</v>
      </c>
      <c r="E76" s="158">
        <v>5000</v>
      </c>
      <c r="F76" s="158">
        <v>2500</v>
      </c>
      <c r="G76" s="159">
        <v>2500</v>
      </c>
    </row>
    <row r="77" spans="1:7" x14ac:dyDescent="0.25">
      <c r="A77" s="314"/>
      <c r="B77" s="157" t="s">
        <v>281</v>
      </c>
      <c r="C77" s="157" t="s">
        <v>282</v>
      </c>
      <c r="D77" s="158">
        <v>5000</v>
      </c>
      <c r="E77" s="158">
        <v>5000</v>
      </c>
      <c r="F77" s="158">
        <v>2500</v>
      </c>
      <c r="G77" s="159">
        <v>2500</v>
      </c>
    </row>
    <row r="78" spans="1:7" x14ac:dyDescent="0.25">
      <c r="A78" s="314"/>
      <c r="B78" s="157" t="s">
        <v>283</v>
      </c>
      <c r="C78" s="157" t="s">
        <v>284</v>
      </c>
      <c r="D78" s="158">
        <v>21000</v>
      </c>
      <c r="E78" s="158">
        <v>21000</v>
      </c>
      <c r="F78" s="158">
        <v>21000</v>
      </c>
      <c r="G78" s="159">
        <v>21000</v>
      </c>
    </row>
    <row r="79" spans="1:7" x14ac:dyDescent="0.25">
      <c r="A79" s="314"/>
      <c r="B79" s="157" t="s">
        <v>285</v>
      </c>
      <c r="C79" s="157" t="s">
        <v>286</v>
      </c>
      <c r="D79" s="158">
        <v>48000</v>
      </c>
      <c r="E79" s="158">
        <v>48000</v>
      </c>
      <c r="F79" s="158">
        <v>48000</v>
      </c>
      <c r="G79" s="159">
        <v>48000</v>
      </c>
    </row>
    <row r="80" spans="1:7" ht="21.75" x14ac:dyDescent="0.25">
      <c r="A80" s="314"/>
      <c r="B80" s="157" t="s">
        <v>287</v>
      </c>
      <c r="C80" s="157" t="s">
        <v>288</v>
      </c>
      <c r="D80" s="158">
        <v>5000</v>
      </c>
      <c r="E80" s="158">
        <v>5000</v>
      </c>
      <c r="F80" s="158">
        <v>2500</v>
      </c>
      <c r="G80" s="159">
        <v>2500</v>
      </c>
    </row>
    <row r="81" spans="1:7" ht="21.75" x14ac:dyDescent="0.25">
      <c r="A81" s="314"/>
      <c r="B81" s="157" t="s">
        <v>289</v>
      </c>
      <c r="C81" s="157" t="s">
        <v>290</v>
      </c>
      <c r="D81" s="158">
        <v>10000</v>
      </c>
      <c r="E81" s="158">
        <v>10000</v>
      </c>
      <c r="F81" s="158">
        <v>10000</v>
      </c>
      <c r="G81" s="159">
        <v>10000</v>
      </c>
    </row>
    <row r="82" spans="1:7" x14ac:dyDescent="0.25">
      <c r="A82" s="314"/>
      <c r="B82" s="157" t="s">
        <v>291</v>
      </c>
      <c r="C82" s="157" t="s">
        <v>292</v>
      </c>
      <c r="D82" s="158">
        <v>0</v>
      </c>
      <c r="E82" s="158">
        <v>0</v>
      </c>
      <c r="F82" s="158">
        <v>2000</v>
      </c>
      <c r="G82" s="159">
        <v>2000</v>
      </c>
    </row>
    <row r="83" spans="1:7" x14ac:dyDescent="0.25">
      <c r="A83" s="314"/>
      <c r="B83" s="157" t="s">
        <v>293</v>
      </c>
      <c r="C83" s="157" t="s">
        <v>294</v>
      </c>
      <c r="D83" s="158">
        <v>8500</v>
      </c>
      <c r="E83" s="158">
        <v>8500</v>
      </c>
      <c r="F83" s="158">
        <v>9500</v>
      </c>
      <c r="G83" s="159">
        <v>10000</v>
      </c>
    </row>
    <row r="84" spans="1:7" ht="32.6" x14ac:dyDescent="0.25">
      <c r="A84" s="314"/>
      <c r="B84" s="157" t="s">
        <v>295</v>
      </c>
      <c r="C84" s="157" t="s">
        <v>296</v>
      </c>
      <c r="D84" s="158">
        <v>25000</v>
      </c>
      <c r="E84" s="158">
        <v>25000</v>
      </c>
      <c r="F84" s="158">
        <v>25000</v>
      </c>
      <c r="G84" s="159">
        <v>25000</v>
      </c>
    </row>
    <row r="85" spans="1:7" ht="21.75" x14ac:dyDescent="0.25">
      <c r="A85" s="314"/>
      <c r="B85" s="157" t="s">
        <v>297</v>
      </c>
      <c r="C85" s="157" t="s">
        <v>298</v>
      </c>
      <c r="D85" s="158">
        <v>0</v>
      </c>
      <c r="E85" s="158">
        <v>5300</v>
      </c>
      <c r="F85" s="158">
        <v>600</v>
      </c>
      <c r="G85" s="159">
        <v>800</v>
      </c>
    </row>
    <row r="86" spans="1:7" ht="21.75" x14ac:dyDescent="0.25">
      <c r="A86" s="314"/>
      <c r="B86" s="157" t="s">
        <v>299</v>
      </c>
      <c r="C86" s="157" t="s">
        <v>300</v>
      </c>
      <c r="D86" s="158">
        <v>907500</v>
      </c>
      <c r="E86" s="158">
        <v>907500</v>
      </c>
      <c r="F86" s="158">
        <v>934500</v>
      </c>
      <c r="G86" s="159">
        <v>963000</v>
      </c>
    </row>
    <row r="87" spans="1:7" x14ac:dyDescent="0.25">
      <c r="A87" s="314"/>
      <c r="B87" s="157" t="s">
        <v>301</v>
      </c>
      <c r="C87" s="157" t="s">
        <v>302</v>
      </c>
      <c r="D87" s="158">
        <v>2100</v>
      </c>
      <c r="E87" s="158">
        <v>2100</v>
      </c>
      <c r="F87" s="158">
        <v>2100</v>
      </c>
      <c r="G87" s="159">
        <v>2100</v>
      </c>
    </row>
    <row r="88" spans="1:7" ht="21.75" x14ac:dyDescent="0.25">
      <c r="A88" s="314"/>
      <c r="B88" s="157" t="s">
        <v>303</v>
      </c>
      <c r="C88" s="157" t="s">
        <v>304</v>
      </c>
      <c r="D88" s="158">
        <v>21000</v>
      </c>
      <c r="E88" s="158">
        <v>21000</v>
      </c>
      <c r="F88" s="158">
        <v>24000</v>
      </c>
      <c r="G88" s="159">
        <v>25000</v>
      </c>
    </row>
    <row r="89" spans="1:7" x14ac:dyDescent="0.25">
      <c r="A89" s="314"/>
      <c r="B89" s="157" t="s">
        <v>305</v>
      </c>
      <c r="C89" s="157" t="s">
        <v>306</v>
      </c>
      <c r="D89" s="158">
        <v>92000</v>
      </c>
      <c r="E89" s="158">
        <v>92000</v>
      </c>
      <c r="F89" s="158">
        <v>95700</v>
      </c>
      <c r="G89" s="159">
        <v>99500</v>
      </c>
    </row>
    <row r="90" spans="1:7" ht="21.75" x14ac:dyDescent="0.25">
      <c r="A90" s="314"/>
      <c r="B90" s="157" t="s">
        <v>307</v>
      </c>
      <c r="C90" s="157" t="s">
        <v>308</v>
      </c>
      <c r="D90" s="158">
        <v>4000</v>
      </c>
      <c r="E90" s="158">
        <v>4000</v>
      </c>
      <c r="F90" s="158">
        <v>4000</v>
      </c>
      <c r="G90" s="159">
        <v>4000</v>
      </c>
    </row>
    <row r="91" spans="1:7" x14ac:dyDescent="0.25">
      <c r="A91" s="314"/>
      <c r="B91" s="157" t="s">
        <v>309</v>
      </c>
      <c r="C91" s="157" t="s">
        <v>310</v>
      </c>
      <c r="D91" s="158">
        <v>0</v>
      </c>
      <c r="E91" s="158">
        <v>0</v>
      </c>
      <c r="F91" s="158">
        <v>10000</v>
      </c>
      <c r="G91" s="159">
        <v>16000</v>
      </c>
    </row>
    <row r="92" spans="1:7" x14ac:dyDescent="0.25">
      <c r="A92" s="314"/>
      <c r="B92" s="157" t="s">
        <v>311</v>
      </c>
      <c r="C92" s="157" t="s">
        <v>312</v>
      </c>
      <c r="D92" s="158">
        <v>0</v>
      </c>
      <c r="E92" s="158">
        <v>0</v>
      </c>
      <c r="F92" s="158">
        <v>15000</v>
      </c>
      <c r="G92" s="159">
        <v>15000</v>
      </c>
    </row>
    <row r="93" spans="1:7" x14ac:dyDescent="0.25">
      <c r="A93" s="314"/>
      <c r="B93" s="157" t="s">
        <v>313</v>
      </c>
      <c r="C93" s="157" t="s">
        <v>314</v>
      </c>
      <c r="D93" s="158">
        <v>0</v>
      </c>
      <c r="E93" s="158">
        <v>0</v>
      </c>
      <c r="F93" s="158">
        <v>100000</v>
      </c>
      <c r="G93" s="159">
        <v>0</v>
      </c>
    </row>
    <row r="94" spans="1:7" ht="21.75" x14ac:dyDescent="0.25">
      <c r="A94" s="314"/>
      <c r="B94" s="157" t="s">
        <v>313</v>
      </c>
      <c r="C94" s="157" t="s">
        <v>315</v>
      </c>
      <c r="D94" s="158">
        <v>0</v>
      </c>
      <c r="E94" s="158">
        <v>0</v>
      </c>
      <c r="F94" s="158">
        <v>16500</v>
      </c>
      <c r="G94" s="159">
        <v>16500</v>
      </c>
    </row>
    <row r="95" spans="1:7" ht="21.75" x14ac:dyDescent="0.25">
      <c r="A95" s="314"/>
      <c r="B95" s="157" t="s">
        <v>316</v>
      </c>
      <c r="C95" s="157" t="s">
        <v>317</v>
      </c>
      <c r="D95" s="158">
        <v>70500</v>
      </c>
      <c r="E95" s="158">
        <v>0</v>
      </c>
      <c r="F95" s="158">
        <v>0</v>
      </c>
      <c r="G95" s="159">
        <v>0</v>
      </c>
    </row>
    <row r="96" spans="1:7" ht="21.75" x14ac:dyDescent="0.25">
      <c r="A96" s="314"/>
      <c r="B96" s="157" t="s">
        <v>316</v>
      </c>
      <c r="C96" s="157" t="s">
        <v>318</v>
      </c>
      <c r="D96" s="158">
        <v>0</v>
      </c>
      <c r="E96" s="158">
        <v>37500</v>
      </c>
      <c r="F96" s="158">
        <v>43000</v>
      </c>
      <c r="G96" s="159">
        <v>50000</v>
      </c>
    </row>
    <row r="97" spans="1:7" ht="54.35" x14ac:dyDescent="0.25">
      <c r="A97" s="314"/>
      <c r="B97" s="157" t="s">
        <v>319</v>
      </c>
      <c r="C97" s="157" t="s">
        <v>320</v>
      </c>
      <c r="D97" s="158">
        <v>132000</v>
      </c>
      <c r="E97" s="158">
        <v>0</v>
      </c>
      <c r="F97" s="158">
        <v>0</v>
      </c>
      <c r="G97" s="159">
        <v>0</v>
      </c>
    </row>
    <row r="98" spans="1:7" ht="21.75" x14ac:dyDescent="0.25">
      <c r="A98" s="314"/>
      <c r="B98" s="157" t="s">
        <v>321</v>
      </c>
      <c r="C98" s="157" t="s">
        <v>322</v>
      </c>
      <c r="D98" s="158">
        <v>0</v>
      </c>
      <c r="E98" s="158">
        <v>3500</v>
      </c>
      <c r="F98" s="158">
        <v>5000</v>
      </c>
      <c r="G98" s="159">
        <v>1000</v>
      </c>
    </row>
    <row r="99" spans="1:7" ht="21.75" x14ac:dyDescent="0.25">
      <c r="A99" s="314"/>
      <c r="B99" s="157" t="s">
        <v>323</v>
      </c>
      <c r="C99" s="157" t="s">
        <v>324</v>
      </c>
      <c r="D99" s="158">
        <v>9200</v>
      </c>
      <c r="E99" s="158">
        <v>9200</v>
      </c>
      <c r="F99" s="158">
        <v>9200</v>
      </c>
      <c r="G99" s="159">
        <v>9200</v>
      </c>
    </row>
    <row r="100" spans="1:7" ht="21.75" x14ac:dyDescent="0.25">
      <c r="A100" s="314"/>
      <c r="B100" s="157" t="s">
        <v>325</v>
      </c>
      <c r="C100" s="157" t="s">
        <v>326</v>
      </c>
      <c r="D100" s="158">
        <v>25000</v>
      </c>
      <c r="E100" s="158">
        <v>25000</v>
      </c>
      <c r="F100" s="158">
        <v>25000</v>
      </c>
      <c r="G100" s="159">
        <v>25000</v>
      </c>
    </row>
    <row r="101" spans="1:7" ht="21.75" x14ac:dyDescent="0.25">
      <c r="A101" s="314"/>
      <c r="B101" s="157" t="s">
        <v>327</v>
      </c>
      <c r="C101" s="157" t="s">
        <v>328</v>
      </c>
      <c r="D101" s="158">
        <v>0</v>
      </c>
      <c r="E101" s="158">
        <v>8800</v>
      </c>
      <c r="F101" s="158">
        <v>8800</v>
      </c>
      <c r="G101" s="159">
        <v>8800</v>
      </c>
    </row>
    <row r="102" spans="1:7" ht="21.75" x14ac:dyDescent="0.25">
      <c r="A102" s="314"/>
      <c r="B102" s="157" t="s">
        <v>329</v>
      </c>
      <c r="C102" s="157" t="s">
        <v>330</v>
      </c>
      <c r="D102" s="158">
        <v>18000</v>
      </c>
      <c r="E102" s="158">
        <v>18000</v>
      </c>
      <c r="F102" s="158">
        <v>18000</v>
      </c>
      <c r="G102" s="159">
        <v>18000</v>
      </c>
    </row>
    <row r="103" spans="1:7" ht="21.75" x14ac:dyDescent="0.25">
      <c r="A103" s="314"/>
      <c r="B103" s="157" t="s">
        <v>331</v>
      </c>
      <c r="C103" s="157" t="s">
        <v>332</v>
      </c>
      <c r="D103" s="158">
        <v>0</v>
      </c>
      <c r="E103" s="158">
        <v>21000</v>
      </c>
      <c r="F103" s="158">
        <v>21000</v>
      </c>
      <c r="G103" s="159">
        <v>21000</v>
      </c>
    </row>
    <row r="104" spans="1:7" ht="152.15" x14ac:dyDescent="0.25">
      <c r="A104" s="314"/>
      <c r="B104" s="157" t="s">
        <v>333</v>
      </c>
      <c r="C104" s="157" t="s">
        <v>334</v>
      </c>
      <c r="D104" s="158">
        <v>0</v>
      </c>
      <c r="E104" s="158">
        <v>63000</v>
      </c>
      <c r="F104" s="158">
        <v>0</v>
      </c>
      <c r="G104" s="159">
        <v>0</v>
      </c>
    </row>
    <row r="105" spans="1:7" ht="130.44999999999999" x14ac:dyDescent="0.25">
      <c r="A105" s="314"/>
      <c r="B105" s="157" t="s">
        <v>333</v>
      </c>
      <c r="C105" s="157" t="s">
        <v>335</v>
      </c>
      <c r="D105" s="158">
        <v>0</v>
      </c>
      <c r="E105" s="158">
        <v>0</v>
      </c>
      <c r="F105" s="158">
        <v>54000</v>
      </c>
      <c r="G105" s="159">
        <v>54000</v>
      </c>
    </row>
    <row r="106" spans="1:7" ht="21.75" x14ac:dyDescent="0.25">
      <c r="A106" s="314"/>
      <c r="B106" s="157" t="s">
        <v>336</v>
      </c>
      <c r="C106" s="157" t="s">
        <v>337</v>
      </c>
      <c r="D106" s="158">
        <v>0</v>
      </c>
      <c r="E106" s="158">
        <v>0</v>
      </c>
      <c r="F106" s="158">
        <v>500</v>
      </c>
      <c r="G106" s="159">
        <v>500</v>
      </c>
    </row>
    <row r="107" spans="1:7" ht="21.75" x14ac:dyDescent="0.25">
      <c r="A107" s="314"/>
      <c r="B107" s="157" t="s">
        <v>338</v>
      </c>
      <c r="C107" s="157" t="s">
        <v>339</v>
      </c>
      <c r="D107" s="158">
        <v>10000</v>
      </c>
      <c r="E107" s="158">
        <v>10000</v>
      </c>
      <c r="F107" s="158">
        <v>10000</v>
      </c>
      <c r="G107" s="159">
        <v>10000</v>
      </c>
    </row>
    <row r="108" spans="1:7" ht="43.5" x14ac:dyDescent="0.25">
      <c r="A108" s="314"/>
      <c r="B108" s="157" t="s">
        <v>340</v>
      </c>
      <c r="C108" s="157" t="s">
        <v>341</v>
      </c>
      <c r="D108" s="158">
        <v>0</v>
      </c>
      <c r="E108" s="158">
        <v>65000</v>
      </c>
      <c r="F108" s="158">
        <v>0</v>
      </c>
      <c r="G108" s="159">
        <v>0</v>
      </c>
    </row>
    <row r="109" spans="1:7" ht="54.35" x14ac:dyDescent="0.25">
      <c r="A109" s="314"/>
      <c r="B109" s="157" t="s">
        <v>340</v>
      </c>
      <c r="C109" s="157" t="s">
        <v>320</v>
      </c>
      <c r="D109" s="158">
        <v>0</v>
      </c>
      <c r="E109" s="158">
        <v>120000</v>
      </c>
      <c r="F109" s="158">
        <v>125000</v>
      </c>
      <c r="G109" s="159">
        <v>131000</v>
      </c>
    </row>
    <row r="110" spans="1:7" ht="21.75" x14ac:dyDescent="0.25">
      <c r="A110" s="314"/>
      <c r="B110" s="157" t="s">
        <v>342</v>
      </c>
      <c r="C110" s="157" t="s">
        <v>343</v>
      </c>
      <c r="D110" s="158">
        <v>3500</v>
      </c>
      <c r="E110" s="158">
        <v>3500</v>
      </c>
      <c r="F110" s="158">
        <v>3500</v>
      </c>
      <c r="G110" s="159">
        <v>3500</v>
      </c>
    </row>
    <row r="111" spans="1:7" ht="21.75" x14ac:dyDescent="0.25">
      <c r="A111" s="314"/>
      <c r="B111" s="157" t="s">
        <v>344</v>
      </c>
      <c r="C111" s="157" t="s">
        <v>345</v>
      </c>
      <c r="D111" s="158">
        <v>0</v>
      </c>
      <c r="E111" s="158">
        <v>0</v>
      </c>
      <c r="F111" s="158">
        <v>5000</v>
      </c>
      <c r="G111" s="159">
        <v>5000</v>
      </c>
    </row>
    <row r="112" spans="1:7" ht="43.5" x14ac:dyDescent="0.25">
      <c r="A112" s="314"/>
      <c r="B112" s="157" t="s">
        <v>344</v>
      </c>
      <c r="C112" s="157" t="s">
        <v>346</v>
      </c>
      <c r="D112" s="158">
        <v>0</v>
      </c>
      <c r="E112" s="158">
        <v>16000</v>
      </c>
      <c r="F112" s="158">
        <v>0</v>
      </c>
      <c r="G112" s="159">
        <v>0</v>
      </c>
    </row>
    <row r="113" spans="1:7" ht="32.6" x14ac:dyDescent="0.25">
      <c r="A113" s="314"/>
      <c r="B113" s="157" t="s">
        <v>347</v>
      </c>
      <c r="C113" s="157" t="s">
        <v>348</v>
      </c>
      <c r="D113" s="158">
        <v>0</v>
      </c>
      <c r="E113" s="158">
        <v>0</v>
      </c>
      <c r="F113" s="158">
        <v>2400</v>
      </c>
      <c r="G113" s="159">
        <v>0</v>
      </c>
    </row>
    <row r="114" spans="1:7" ht="32.6" x14ac:dyDescent="0.25">
      <c r="A114" s="314"/>
      <c r="B114" s="157" t="s">
        <v>349</v>
      </c>
      <c r="C114" s="157" t="s">
        <v>350</v>
      </c>
      <c r="D114" s="158">
        <v>1200</v>
      </c>
      <c r="E114" s="158">
        <v>0</v>
      </c>
      <c r="F114" s="158">
        <v>0</v>
      </c>
      <c r="G114" s="159">
        <v>0</v>
      </c>
    </row>
    <row r="115" spans="1:7" ht="21.75" x14ac:dyDescent="0.25">
      <c r="A115" s="314"/>
      <c r="B115" s="157" t="s">
        <v>351</v>
      </c>
      <c r="C115" s="157" t="s">
        <v>352</v>
      </c>
      <c r="D115" s="158">
        <v>4700</v>
      </c>
      <c r="E115" s="158">
        <v>4700</v>
      </c>
      <c r="F115" s="158">
        <v>4700</v>
      </c>
      <c r="G115" s="159">
        <v>4700</v>
      </c>
    </row>
    <row r="116" spans="1:7" ht="43.5" x14ac:dyDescent="0.25">
      <c r="A116" s="314"/>
      <c r="B116" s="157" t="s">
        <v>351</v>
      </c>
      <c r="C116" s="157" t="s">
        <v>353</v>
      </c>
      <c r="D116" s="158">
        <v>25000</v>
      </c>
      <c r="E116" s="158">
        <v>0</v>
      </c>
      <c r="F116" s="158">
        <v>0</v>
      </c>
      <c r="G116" s="159">
        <v>0</v>
      </c>
    </row>
    <row r="117" spans="1:7" x14ac:dyDescent="0.25">
      <c r="A117" s="314"/>
      <c r="B117" s="157" t="s">
        <v>351</v>
      </c>
      <c r="C117" s="157" t="s">
        <v>354</v>
      </c>
      <c r="D117" s="158">
        <v>0</v>
      </c>
      <c r="E117" s="158">
        <v>8900</v>
      </c>
      <c r="F117" s="158">
        <v>8900</v>
      </c>
      <c r="G117" s="159">
        <v>8900</v>
      </c>
    </row>
    <row r="118" spans="1:7" ht="21.75" x14ac:dyDescent="0.25">
      <c r="A118" s="314"/>
      <c r="B118" s="157" t="s">
        <v>351</v>
      </c>
      <c r="C118" s="157" t="s">
        <v>355</v>
      </c>
      <c r="D118" s="158">
        <v>0</v>
      </c>
      <c r="E118" s="158">
        <v>0</v>
      </c>
      <c r="F118" s="158">
        <v>4100</v>
      </c>
      <c r="G118" s="159">
        <v>5100</v>
      </c>
    </row>
    <row r="119" spans="1:7" ht="21.75" x14ac:dyDescent="0.25">
      <c r="A119" s="314"/>
      <c r="B119" s="157" t="s">
        <v>351</v>
      </c>
      <c r="C119" s="157" t="s">
        <v>356</v>
      </c>
      <c r="D119" s="158">
        <v>5300</v>
      </c>
      <c r="E119" s="158">
        <v>5300</v>
      </c>
      <c r="F119" s="158">
        <v>5300</v>
      </c>
      <c r="G119" s="159">
        <v>5300</v>
      </c>
    </row>
    <row r="120" spans="1:7" ht="32.6" x14ac:dyDescent="0.25">
      <c r="A120" s="314"/>
      <c r="B120" s="157" t="s">
        <v>351</v>
      </c>
      <c r="C120" s="157" t="s">
        <v>357</v>
      </c>
      <c r="D120" s="158">
        <v>20000</v>
      </c>
      <c r="E120" s="158">
        <v>20000</v>
      </c>
      <c r="F120" s="158">
        <v>20000</v>
      </c>
      <c r="G120" s="159">
        <v>20000</v>
      </c>
    </row>
    <row r="121" spans="1:7" x14ac:dyDescent="0.25">
      <c r="A121" s="314"/>
      <c r="B121" s="157" t="s">
        <v>358</v>
      </c>
      <c r="C121" s="157" t="s">
        <v>354</v>
      </c>
      <c r="D121" s="158">
        <v>8900</v>
      </c>
      <c r="E121" s="158">
        <v>0</v>
      </c>
      <c r="F121" s="158">
        <v>0</v>
      </c>
      <c r="G121" s="159">
        <v>0</v>
      </c>
    </row>
    <row r="122" spans="1:7" ht="54.35" x14ac:dyDescent="0.25">
      <c r="A122" s="314"/>
      <c r="B122" s="157" t="s">
        <v>359</v>
      </c>
      <c r="C122" s="157" t="s">
        <v>360</v>
      </c>
      <c r="D122" s="158">
        <v>0</v>
      </c>
      <c r="E122" s="158">
        <v>7200</v>
      </c>
      <c r="F122" s="158">
        <v>7200</v>
      </c>
      <c r="G122" s="159">
        <v>7200</v>
      </c>
    </row>
    <row r="123" spans="1:7" ht="32.6" x14ac:dyDescent="0.25">
      <c r="A123" s="314"/>
      <c r="B123" s="157" t="s">
        <v>361</v>
      </c>
      <c r="C123" s="157" t="s">
        <v>362</v>
      </c>
      <c r="D123" s="158">
        <v>25000</v>
      </c>
      <c r="E123" s="158">
        <v>25000</v>
      </c>
      <c r="F123" s="158">
        <v>25000</v>
      </c>
      <c r="G123" s="159">
        <v>25000</v>
      </c>
    </row>
    <row r="124" spans="1:7" x14ac:dyDescent="0.25">
      <c r="A124" s="314"/>
      <c r="B124" s="157" t="s">
        <v>363</v>
      </c>
      <c r="C124" s="157" t="s">
        <v>364</v>
      </c>
      <c r="D124" s="158">
        <v>3300</v>
      </c>
      <c r="E124" s="158">
        <v>3300</v>
      </c>
      <c r="F124" s="158">
        <v>2500</v>
      </c>
      <c r="G124" s="159">
        <v>2500</v>
      </c>
    </row>
    <row r="125" spans="1:7" ht="21.75" x14ac:dyDescent="0.25">
      <c r="A125" s="315"/>
      <c r="B125" s="157" t="s">
        <v>365</v>
      </c>
      <c r="C125" s="157" t="s">
        <v>366</v>
      </c>
      <c r="D125" s="158">
        <v>2500</v>
      </c>
      <c r="E125" s="158">
        <v>2500</v>
      </c>
      <c r="F125" s="158">
        <v>2500</v>
      </c>
      <c r="G125" s="159">
        <v>2500</v>
      </c>
    </row>
    <row r="126" spans="1:7" x14ac:dyDescent="0.25">
      <c r="A126" s="316" t="s">
        <v>367</v>
      </c>
      <c r="B126" s="316"/>
      <c r="C126" s="317"/>
      <c r="D126" s="160">
        <v>2603100</v>
      </c>
      <c r="E126" s="160">
        <v>2721700</v>
      </c>
      <c r="F126" s="160">
        <v>2871200</v>
      </c>
      <c r="G126" s="161">
        <v>2867100</v>
      </c>
    </row>
    <row r="127" spans="1:7" ht="32.6" x14ac:dyDescent="0.25">
      <c r="A127" s="313" t="s">
        <v>368</v>
      </c>
      <c r="B127" s="157" t="s">
        <v>369</v>
      </c>
      <c r="C127" s="157" t="s">
        <v>370</v>
      </c>
      <c r="D127" s="158">
        <v>24000</v>
      </c>
      <c r="E127" s="158">
        <v>24000</v>
      </c>
      <c r="F127" s="158">
        <v>24000</v>
      </c>
      <c r="G127" s="159">
        <v>24000</v>
      </c>
    </row>
    <row r="128" spans="1:7" ht="43.5" x14ac:dyDescent="0.25">
      <c r="A128" s="314"/>
      <c r="B128" s="157" t="s">
        <v>371</v>
      </c>
      <c r="C128" s="157" t="s">
        <v>372</v>
      </c>
      <c r="D128" s="158">
        <v>20000</v>
      </c>
      <c r="E128" s="158">
        <v>20000</v>
      </c>
      <c r="F128" s="158">
        <v>0</v>
      </c>
      <c r="G128" s="159">
        <v>0</v>
      </c>
    </row>
    <row r="129" spans="1:7" ht="21.75" x14ac:dyDescent="0.25">
      <c r="A129" s="314"/>
      <c r="B129" s="157" t="s">
        <v>373</v>
      </c>
      <c r="C129" s="157" t="s">
        <v>374</v>
      </c>
      <c r="D129" s="158">
        <v>0</v>
      </c>
      <c r="E129" s="158">
        <v>0</v>
      </c>
      <c r="F129" s="158">
        <v>30000</v>
      </c>
      <c r="G129" s="159">
        <v>0</v>
      </c>
    </row>
    <row r="130" spans="1:7" ht="32.6" x14ac:dyDescent="0.25">
      <c r="A130" s="314"/>
      <c r="B130" s="157" t="s">
        <v>375</v>
      </c>
      <c r="C130" s="157" t="s">
        <v>376</v>
      </c>
      <c r="D130" s="158">
        <v>5000</v>
      </c>
      <c r="E130" s="158">
        <v>5000</v>
      </c>
      <c r="F130" s="158">
        <v>5000</v>
      </c>
      <c r="G130" s="159">
        <v>5000</v>
      </c>
    </row>
    <row r="131" spans="1:7" ht="21.75" x14ac:dyDescent="0.25">
      <c r="A131" s="314"/>
      <c r="B131" s="157" t="s">
        <v>377</v>
      </c>
      <c r="C131" s="157" t="s">
        <v>378</v>
      </c>
      <c r="D131" s="158">
        <v>0</v>
      </c>
      <c r="E131" s="158">
        <v>0</v>
      </c>
      <c r="F131" s="158">
        <v>0</v>
      </c>
      <c r="G131" s="159">
        <v>24900</v>
      </c>
    </row>
    <row r="132" spans="1:7" ht="21.75" x14ac:dyDescent="0.25">
      <c r="A132" s="314"/>
      <c r="B132" s="157" t="s">
        <v>377</v>
      </c>
      <c r="C132" s="157" t="s">
        <v>379</v>
      </c>
      <c r="D132" s="158">
        <v>0</v>
      </c>
      <c r="E132" s="158">
        <v>0</v>
      </c>
      <c r="F132" s="158">
        <v>37400</v>
      </c>
      <c r="G132" s="159">
        <v>0</v>
      </c>
    </row>
    <row r="133" spans="1:7" x14ac:dyDescent="0.25">
      <c r="A133" s="314"/>
      <c r="B133" s="157" t="s">
        <v>192</v>
      </c>
      <c r="C133" s="157" t="s">
        <v>380</v>
      </c>
      <c r="D133" s="158">
        <v>0</v>
      </c>
      <c r="E133" s="158">
        <v>5000</v>
      </c>
      <c r="F133" s="158">
        <v>5000</v>
      </c>
      <c r="G133" s="159">
        <v>5000</v>
      </c>
    </row>
    <row r="134" spans="1:7" ht="21.75" x14ac:dyDescent="0.25">
      <c r="A134" s="314"/>
      <c r="B134" s="157" t="s">
        <v>192</v>
      </c>
      <c r="C134" s="157" t="s">
        <v>381</v>
      </c>
      <c r="D134" s="158">
        <v>41600</v>
      </c>
      <c r="E134" s="158">
        <v>42000</v>
      </c>
      <c r="F134" s="158">
        <v>46000</v>
      </c>
      <c r="G134" s="159">
        <v>47000</v>
      </c>
    </row>
    <row r="135" spans="1:7" ht="21.75" x14ac:dyDescent="0.25">
      <c r="A135" s="314"/>
      <c r="B135" s="157" t="s">
        <v>382</v>
      </c>
      <c r="C135" s="157" t="s">
        <v>383</v>
      </c>
      <c r="D135" s="158">
        <v>40000</v>
      </c>
      <c r="E135" s="158">
        <v>40000</v>
      </c>
      <c r="F135" s="158">
        <v>41000</v>
      </c>
      <c r="G135" s="159">
        <v>41000</v>
      </c>
    </row>
    <row r="136" spans="1:7" x14ac:dyDescent="0.25">
      <c r="A136" s="314"/>
      <c r="B136" s="157" t="s">
        <v>351</v>
      </c>
      <c r="C136" s="157" t="s">
        <v>384</v>
      </c>
      <c r="D136" s="158">
        <v>10000</v>
      </c>
      <c r="E136" s="158">
        <v>10000</v>
      </c>
      <c r="F136" s="158">
        <v>10000</v>
      </c>
      <c r="G136" s="159">
        <v>10000</v>
      </c>
    </row>
    <row r="137" spans="1:7" x14ac:dyDescent="0.25">
      <c r="A137" s="314"/>
      <c r="B137" s="157" t="s">
        <v>351</v>
      </c>
      <c r="C137" s="157" t="s">
        <v>385</v>
      </c>
      <c r="D137" s="158">
        <v>5000</v>
      </c>
      <c r="E137" s="158">
        <v>0</v>
      </c>
      <c r="F137" s="158">
        <v>5000</v>
      </c>
      <c r="G137" s="159">
        <v>5000</v>
      </c>
    </row>
    <row r="138" spans="1:7" ht="21.75" x14ac:dyDescent="0.25">
      <c r="A138" s="314"/>
      <c r="B138" s="157" t="s">
        <v>351</v>
      </c>
      <c r="C138" s="157" t="s">
        <v>386</v>
      </c>
      <c r="D138" s="158">
        <v>1500</v>
      </c>
      <c r="E138" s="158">
        <v>1500</v>
      </c>
      <c r="F138" s="158">
        <v>1600</v>
      </c>
      <c r="G138" s="159">
        <v>1600</v>
      </c>
    </row>
    <row r="139" spans="1:7" ht="21.75" x14ac:dyDescent="0.25">
      <c r="A139" s="314"/>
      <c r="B139" s="157" t="s">
        <v>351</v>
      </c>
      <c r="C139" s="157" t="s">
        <v>387</v>
      </c>
      <c r="D139" s="158">
        <v>0</v>
      </c>
      <c r="E139" s="158">
        <v>0</v>
      </c>
      <c r="F139" s="158">
        <v>50000</v>
      </c>
      <c r="G139" s="159">
        <v>50000</v>
      </c>
    </row>
    <row r="140" spans="1:7" ht="21.75" x14ac:dyDescent="0.25">
      <c r="A140" s="314"/>
      <c r="B140" s="157" t="s">
        <v>351</v>
      </c>
      <c r="C140" s="157" t="s">
        <v>388</v>
      </c>
      <c r="D140" s="158">
        <v>0</v>
      </c>
      <c r="E140" s="158">
        <v>110000</v>
      </c>
      <c r="F140" s="158">
        <v>0</v>
      </c>
      <c r="G140" s="159">
        <v>0</v>
      </c>
    </row>
    <row r="141" spans="1:7" ht="65.25" x14ac:dyDescent="0.25">
      <c r="A141" s="314"/>
      <c r="B141" s="157" t="s">
        <v>351</v>
      </c>
      <c r="C141" s="157" t="s">
        <v>389</v>
      </c>
      <c r="D141" s="158">
        <v>63000</v>
      </c>
      <c r="E141" s="158">
        <v>67000</v>
      </c>
      <c r="F141" s="158">
        <v>0</v>
      </c>
      <c r="G141" s="159">
        <v>0</v>
      </c>
    </row>
    <row r="142" spans="1:7" ht="65.25" x14ac:dyDescent="0.25">
      <c r="A142" s="314"/>
      <c r="B142" s="157" t="s">
        <v>351</v>
      </c>
      <c r="C142" s="157" t="s">
        <v>390</v>
      </c>
      <c r="D142" s="158">
        <v>24000</v>
      </c>
      <c r="E142" s="158">
        <v>0</v>
      </c>
      <c r="F142" s="158">
        <v>0</v>
      </c>
      <c r="G142" s="159">
        <v>0</v>
      </c>
    </row>
    <row r="143" spans="1:7" x14ac:dyDescent="0.25">
      <c r="A143" s="314"/>
      <c r="B143" s="157" t="s">
        <v>351</v>
      </c>
      <c r="C143" s="157" t="s">
        <v>391</v>
      </c>
      <c r="D143" s="158">
        <v>0</v>
      </c>
      <c r="E143" s="158">
        <v>0</v>
      </c>
      <c r="F143" s="158">
        <v>25000</v>
      </c>
      <c r="G143" s="159">
        <v>25000</v>
      </c>
    </row>
    <row r="144" spans="1:7" x14ac:dyDescent="0.25">
      <c r="A144" s="314"/>
      <c r="B144" s="157" t="s">
        <v>351</v>
      </c>
      <c r="C144" s="157" t="s">
        <v>392</v>
      </c>
      <c r="D144" s="158">
        <v>10000</v>
      </c>
      <c r="E144" s="158">
        <v>0</v>
      </c>
      <c r="F144" s="158">
        <v>10000</v>
      </c>
      <c r="G144" s="159">
        <v>10000</v>
      </c>
    </row>
    <row r="145" spans="1:7" x14ac:dyDescent="0.25">
      <c r="A145" s="314"/>
      <c r="B145" s="157" t="s">
        <v>351</v>
      </c>
      <c r="C145" s="157" t="s">
        <v>393</v>
      </c>
      <c r="D145" s="158">
        <v>0</v>
      </c>
      <c r="E145" s="158">
        <v>0</v>
      </c>
      <c r="F145" s="158">
        <v>50000</v>
      </c>
      <c r="G145" s="159">
        <v>50000</v>
      </c>
    </row>
    <row r="146" spans="1:7" x14ac:dyDescent="0.25">
      <c r="A146" s="314"/>
      <c r="B146" s="157" t="s">
        <v>351</v>
      </c>
      <c r="C146" s="157" t="s">
        <v>394</v>
      </c>
      <c r="D146" s="158">
        <v>0</v>
      </c>
      <c r="E146" s="158">
        <v>0</v>
      </c>
      <c r="F146" s="158">
        <v>25000</v>
      </c>
      <c r="G146" s="159">
        <v>25000</v>
      </c>
    </row>
    <row r="147" spans="1:7" ht="32.6" x14ac:dyDescent="0.25">
      <c r="A147" s="314"/>
      <c r="B147" s="157" t="s">
        <v>351</v>
      </c>
      <c r="C147" s="157" t="s">
        <v>395</v>
      </c>
      <c r="D147" s="158">
        <v>0</v>
      </c>
      <c r="E147" s="158">
        <v>0</v>
      </c>
      <c r="F147" s="158">
        <v>10000</v>
      </c>
      <c r="G147" s="159">
        <v>0</v>
      </c>
    </row>
    <row r="148" spans="1:7" x14ac:dyDescent="0.25">
      <c r="A148" s="314"/>
      <c r="B148" s="157" t="s">
        <v>351</v>
      </c>
      <c r="C148" s="157"/>
      <c r="D148" s="158">
        <v>0</v>
      </c>
      <c r="E148" s="158">
        <v>15000</v>
      </c>
      <c r="F148" s="158">
        <v>0</v>
      </c>
      <c r="G148" s="159">
        <v>0</v>
      </c>
    </row>
    <row r="149" spans="1:7" ht="21.75" x14ac:dyDescent="0.25">
      <c r="A149" s="314"/>
      <c r="B149" s="157" t="s">
        <v>396</v>
      </c>
      <c r="C149" s="157" t="s">
        <v>397</v>
      </c>
      <c r="D149" s="158">
        <v>20000</v>
      </c>
      <c r="E149" s="158">
        <v>20000</v>
      </c>
      <c r="F149" s="158">
        <v>20000</v>
      </c>
      <c r="G149" s="159">
        <v>20000</v>
      </c>
    </row>
    <row r="150" spans="1:7" ht="32.6" x14ac:dyDescent="0.25">
      <c r="A150" s="314"/>
      <c r="B150" s="157" t="s">
        <v>398</v>
      </c>
      <c r="C150" s="157" t="s">
        <v>399</v>
      </c>
      <c r="D150" s="158">
        <v>24000</v>
      </c>
      <c r="E150" s="158">
        <v>24000</v>
      </c>
      <c r="F150" s="158">
        <v>24000</v>
      </c>
      <c r="G150" s="159">
        <v>24000</v>
      </c>
    </row>
    <row r="151" spans="1:7" ht="54.35" x14ac:dyDescent="0.25">
      <c r="A151" s="314"/>
      <c r="B151" s="157" t="s">
        <v>400</v>
      </c>
      <c r="C151" s="157" t="s">
        <v>401</v>
      </c>
      <c r="D151" s="158">
        <v>48000</v>
      </c>
      <c r="E151" s="158">
        <v>48000</v>
      </c>
      <c r="F151" s="158">
        <v>57200</v>
      </c>
      <c r="G151" s="159">
        <v>57200</v>
      </c>
    </row>
    <row r="152" spans="1:7" x14ac:dyDescent="0.25">
      <c r="A152" s="315"/>
      <c r="B152" s="157"/>
      <c r="C152" s="157"/>
      <c r="D152" s="158">
        <v>0</v>
      </c>
      <c r="E152" s="158">
        <v>23000</v>
      </c>
      <c r="F152" s="158">
        <v>27000</v>
      </c>
      <c r="G152" s="159">
        <v>28000</v>
      </c>
    </row>
    <row r="153" spans="1:7" x14ac:dyDescent="0.25">
      <c r="A153" s="316" t="s">
        <v>402</v>
      </c>
      <c r="B153" s="316"/>
      <c r="C153" s="317"/>
      <c r="D153" s="160">
        <v>336100</v>
      </c>
      <c r="E153" s="160">
        <v>454500</v>
      </c>
      <c r="F153" s="160">
        <v>503200</v>
      </c>
      <c r="G153" s="161">
        <v>452700</v>
      </c>
    </row>
    <row r="154" spans="1:7" ht="21.75" x14ac:dyDescent="0.25">
      <c r="A154" s="313" t="s">
        <v>403</v>
      </c>
      <c r="B154" s="157" t="s">
        <v>404</v>
      </c>
      <c r="C154" s="157" t="s">
        <v>405</v>
      </c>
      <c r="D154" s="158">
        <v>6500</v>
      </c>
      <c r="E154" s="158">
        <v>6500</v>
      </c>
      <c r="F154" s="158">
        <v>6500</v>
      </c>
      <c r="G154" s="159">
        <v>6500</v>
      </c>
    </row>
    <row r="155" spans="1:7" x14ac:dyDescent="0.25">
      <c r="A155" s="314"/>
      <c r="B155" s="157" t="s">
        <v>406</v>
      </c>
      <c r="C155" s="157" t="s">
        <v>407</v>
      </c>
      <c r="D155" s="158">
        <v>0</v>
      </c>
      <c r="E155" s="158">
        <v>0</v>
      </c>
      <c r="F155" s="158">
        <v>15750</v>
      </c>
      <c r="G155" s="159">
        <v>16500</v>
      </c>
    </row>
    <row r="156" spans="1:7" x14ac:dyDescent="0.25">
      <c r="A156" s="314"/>
      <c r="B156" s="157" t="s">
        <v>408</v>
      </c>
      <c r="C156" s="157" t="s">
        <v>409</v>
      </c>
      <c r="D156" s="158">
        <v>11000</v>
      </c>
      <c r="E156" s="158">
        <v>15000</v>
      </c>
      <c r="F156" s="158">
        <v>0</v>
      </c>
      <c r="G156" s="159">
        <v>0</v>
      </c>
    </row>
    <row r="157" spans="1:7" x14ac:dyDescent="0.25">
      <c r="A157" s="314"/>
      <c r="B157" s="157" t="s">
        <v>410</v>
      </c>
      <c r="C157" s="157" t="s">
        <v>411</v>
      </c>
      <c r="D157" s="158">
        <v>5000</v>
      </c>
      <c r="E157" s="158">
        <v>0</v>
      </c>
      <c r="F157" s="158">
        <v>0</v>
      </c>
      <c r="G157" s="159">
        <v>0</v>
      </c>
    </row>
    <row r="158" spans="1:7" ht="21.75" x14ac:dyDescent="0.25">
      <c r="A158" s="314"/>
      <c r="B158" s="157" t="s">
        <v>410</v>
      </c>
      <c r="C158" s="157" t="s">
        <v>412</v>
      </c>
      <c r="D158" s="158">
        <v>0</v>
      </c>
      <c r="E158" s="158">
        <v>5000</v>
      </c>
      <c r="F158" s="158">
        <v>5000</v>
      </c>
      <c r="G158" s="159">
        <v>5000</v>
      </c>
    </row>
    <row r="159" spans="1:7" ht="21.75" x14ac:dyDescent="0.25">
      <c r="A159" s="314"/>
      <c r="B159" s="157" t="s">
        <v>413</v>
      </c>
      <c r="C159" s="157" t="s">
        <v>414</v>
      </c>
      <c r="D159" s="158">
        <v>0</v>
      </c>
      <c r="E159" s="158">
        <v>0</v>
      </c>
      <c r="F159" s="158">
        <v>5000</v>
      </c>
      <c r="G159" s="159">
        <v>5000</v>
      </c>
    </row>
    <row r="160" spans="1:7" ht="32.6" x14ac:dyDescent="0.25">
      <c r="A160" s="314"/>
      <c r="B160" s="157" t="s">
        <v>413</v>
      </c>
      <c r="C160" s="157" t="s">
        <v>415</v>
      </c>
      <c r="D160" s="158">
        <v>0</v>
      </c>
      <c r="E160" s="158">
        <v>63700</v>
      </c>
      <c r="F160" s="158">
        <v>0</v>
      </c>
      <c r="G160" s="159">
        <v>0</v>
      </c>
    </row>
    <row r="161" spans="1:7" ht="32.6" x14ac:dyDescent="0.25">
      <c r="A161" s="314"/>
      <c r="B161" s="157" t="s">
        <v>416</v>
      </c>
      <c r="C161" s="157" t="s">
        <v>417</v>
      </c>
      <c r="D161" s="158">
        <v>0</v>
      </c>
      <c r="E161" s="158">
        <v>0</v>
      </c>
      <c r="F161" s="158">
        <v>13000</v>
      </c>
      <c r="G161" s="159">
        <v>13000</v>
      </c>
    </row>
    <row r="162" spans="1:7" ht="21.75" x14ac:dyDescent="0.25">
      <c r="A162" s="314"/>
      <c r="B162" s="157" t="s">
        <v>418</v>
      </c>
      <c r="C162" s="157" t="s">
        <v>419</v>
      </c>
      <c r="D162" s="158">
        <v>0</v>
      </c>
      <c r="E162" s="158">
        <v>0</v>
      </c>
      <c r="F162" s="158">
        <v>35200</v>
      </c>
      <c r="G162" s="159">
        <v>35200</v>
      </c>
    </row>
    <row r="163" spans="1:7" ht="21.75" x14ac:dyDescent="0.25">
      <c r="A163" s="314"/>
      <c r="B163" s="157" t="s">
        <v>420</v>
      </c>
      <c r="C163" s="157" t="s">
        <v>421</v>
      </c>
      <c r="D163" s="158">
        <v>0</v>
      </c>
      <c r="E163" s="158">
        <v>0</v>
      </c>
      <c r="F163" s="158">
        <v>10500</v>
      </c>
      <c r="G163" s="159">
        <v>10500</v>
      </c>
    </row>
    <row r="164" spans="1:7" x14ac:dyDescent="0.25">
      <c r="A164" s="314"/>
      <c r="B164" s="157" t="s">
        <v>422</v>
      </c>
      <c r="C164" s="157" t="s">
        <v>423</v>
      </c>
      <c r="D164" s="158">
        <v>10000</v>
      </c>
      <c r="E164" s="158">
        <v>10000</v>
      </c>
      <c r="F164" s="158">
        <v>10500</v>
      </c>
      <c r="G164" s="159">
        <v>11000</v>
      </c>
    </row>
    <row r="165" spans="1:7" ht="86.95" x14ac:dyDescent="0.25">
      <c r="A165" s="314"/>
      <c r="B165" s="157" t="s">
        <v>424</v>
      </c>
      <c r="C165" s="157" t="s">
        <v>425</v>
      </c>
      <c r="D165" s="158">
        <v>172000</v>
      </c>
      <c r="E165" s="158">
        <v>0</v>
      </c>
      <c r="F165" s="158">
        <v>0</v>
      </c>
      <c r="G165" s="159">
        <v>0</v>
      </c>
    </row>
    <row r="166" spans="1:7" ht="97.85" x14ac:dyDescent="0.25">
      <c r="A166" s="314"/>
      <c r="B166" s="157" t="s">
        <v>424</v>
      </c>
      <c r="C166" s="157" t="s">
        <v>426</v>
      </c>
      <c r="D166" s="158">
        <v>0</v>
      </c>
      <c r="E166" s="158">
        <v>172000</v>
      </c>
      <c r="F166" s="158">
        <v>299000</v>
      </c>
      <c r="G166" s="159">
        <v>328000</v>
      </c>
    </row>
    <row r="167" spans="1:7" ht="21.75" x14ac:dyDescent="0.25">
      <c r="A167" s="314"/>
      <c r="B167" s="157" t="s">
        <v>427</v>
      </c>
      <c r="C167" s="157" t="s">
        <v>428</v>
      </c>
      <c r="D167" s="158">
        <v>26300</v>
      </c>
      <c r="E167" s="158">
        <v>26300</v>
      </c>
      <c r="F167" s="158">
        <v>26300</v>
      </c>
      <c r="G167" s="159">
        <v>26300</v>
      </c>
    </row>
    <row r="168" spans="1:7" ht="54.35" x14ac:dyDescent="0.25">
      <c r="A168" s="314"/>
      <c r="B168" s="157" t="s">
        <v>429</v>
      </c>
      <c r="C168" s="157" t="s">
        <v>430</v>
      </c>
      <c r="D168" s="158">
        <v>78200</v>
      </c>
      <c r="E168" s="158">
        <v>0</v>
      </c>
      <c r="F168" s="158">
        <v>0</v>
      </c>
      <c r="G168" s="159">
        <v>0</v>
      </c>
    </row>
    <row r="169" spans="1:7" ht="54.35" x14ac:dyDescent="0.25">
      <c r="A169" s="314"/>
      <c r="B169" s="157" t="s">
        <v>429</v>
      </c>
      <c r="C169" s="157" t="s">
        <v>431</v>
      </c>
      <c r="D169" s="158">
        <v>0</v>
      </c>
      <c r="E169" s="158">
        <v>78200</v>
      </c>
      <c r="F169" s="158">
        <v>78200</v>
      </c>
      <c r="G169" s="159">
        <v>78200</v>
      </c>
    </row>
    <row r="170" spans="1:7" ht="21.75" x14ac:dyDescent="0.25">
      <c r="A170" s="314"/>
      <c r="B170" s="157" t="s">
        <v>429</v>
      </c>
      <c r="C170" s="157" t="s">
        <v>432</v>
      </c>
      <c r="D170" s="158">
        <v>0</v>
      </c>
      <c r="E170" s="158">
        <v>0</v>
      </c>
      <c r="F170" s="158">
        <v>0</v>
      </c>
      <c r="G170" s="159">
        <v>15000</v>
      </c>
    </row>
    <row r="171" spans="1:7" ht="32.6" x14ac:dyDescent="0.25">
      <c r="A171" s="314"/>
      <c r="B171" s="157" t="s">
        <v>429</v>
      </c>
      <c r="C171" s="157" t="s">
        <v>433</v>
      </c>
      <c r="D171" s="158">
        <v>0</v>
      </c>
      <c r="E171" s="158">
        <v>0</v>
      </c>
      <c r="F171" s="158">
        <v>45000</v>
      </c>
      <c r="G171" s="159">
        <v>0</v>
      </c>
    </row>
    <row r="172" spans="1:7" x14ac:dyDescent="0.25">
      <c r="A172" s="314"/>
      <c r="B172" s="157" t="s">
        <v>434</v>
      </c>
      <c r="C172" s="157" t="s">
        <v>435</v>
      </c>
      <c r="D172" s="158">
        <v>0</v>
      </c>
      <c r="E172" s="158">
        <v>9000</v>
      </c>
      <c r="F172" s="158">
        <v>9500</v>
      </c>
      <c r="G172" s="159">
        <v>9900</v>
      </c>
    </row>
    <row r="173" spans="1:7" x14ac:dyDescent="0.25">
      <c r="A173" s="314"/>
      <c r="B173" s="157" t="s">
        <v>434</v>
      </c>
      <c r="C173" s="157" t="s">
        <v>436</v>
      </c>
      <c r="D173" s="158">
        <v>9000</v>
      </c>
      <c r="E173" s="158">
        <v>0</v>
      </c>
      <c r="F173" s="158">
        <v>0</v>
      </c>
      <c r="G173" s="159">
        <v>0</v>
      </c>
    </row>
    <row r="174" spans="1:7" ht="32.6" x14ac:dyDescent="0.25">
      <c r="A174" s="314"/>
      <c r="B174" s="157" t="s">
        <v>437</v>
      </c>
      <c r="C174" s="157" t="s">
        <v>438</v>
      </c>
      <c r="D174" s="158">
        <v>0</v>
      </c>
      <c r="E174" s="158">
        <v>12000</v>
      </c>
      <c r="F174" s="158">
        <v>12000</v>
      </c>
      <c r="G174" s="159">
        <v>12000</v>
      </c>
    </row>
    <row r="175" spans="1:7" ht="21.75" x14ac:dyDescent="0.25">
      <c r="A175" s="314"/>
      <c r="B175" s="157" t="s">
        <v>437</v>
      </c>
      <c r="C175" s="157" t="s">
        <v>439</v>
      </c>
      <c r="D175" s="158">
        <v>12000</v>
      </c>
      <c r="E175" s="158">
        <v>0</v>
      </c>
      <c r="F175" s="158">
        <v>0</v>
      </c>
      <c r="G175" s="159">
        <v>0</v>
      </c>
    </row>
    <row r="176" spans="1:7" x14ac:dyDescent="0.25">
      <c r="A176" s="314"/>
      <c r="B176" s="157" t="s">
        <v>440</v>
      </c>
      <c r="C176" s="157" t="s">
        <v>441</v>
      </c>
      <c r="D176" s="158">
        <v>0</v>
      </c>
      <c r="E176" s="158">
        <v>23000</v>
      </c>
      <c r="F176" s="158">
        <v>0</v>
      </c>
      <c r="G176" s="159">
        <v>0</v>
      </c>
    </row>
    <row r="177" spans="1:7" x14ac:dyDescent="0.25">
      <c r="A177" s="314"/>
      <c r="B177" s="157" t="s">
        <v>440</v>
      </c>
      <c r="C177" s="157" t="s">
        <v>442</v>
      </c>
      <c r="D177" s="158">
        <v>0</v>
      </c>
      <c r="E177" s="158">
        <v>20000</v>
      </c>
      <c r="F177" s="158">
        <v>0</v>
      </c>
      <c r="G177" s="159">
        <v>0</v>
      </c>
    </row>
    <row r="178" spans="1:7" x14ac:dyDescent="0.25">
      <c r="A178" s="314"/>
      <c r="B178" s="157" t="s">
        <v>440</v>
      </c>
      <c r="C178" s="157" t="s">
        <v>443</v>
      </c>
      <c r="D178" s="158">
        <v>0</v>
      </c>
      <c r="E178" s="158">
        <v>14000</v>
      </c>
      <c r="F178" s="158">
        <v>0</v>
      </c>
      <c r="G178" s="159">
        <v>0</v>
      </c>
    </row>
    <row r="179" spans="1:7" ht="32.6" x14ac:dyDescent="0.25">
      <c r="A179" s="314"/>
      <c r="B179" s="157" t="s">
        <v>440</v>
      </c>
      <c r="C179" s="157" t="s">
        <v>444</v>
      </c>
      <c r="D179" s="158">
        <v>177000</v>
      </c>
      <c r="E179" s="158">
        <v>0</v>
      </c>
      <c r="F179" s="158">
        <v>0</v>
      </c>
      <c r="G179" s="159">
        <v>0</v>
      </c>
    </row>
    <row r="180" spans="1:7" ht="32.6" x14ac:dyDescent="0.25">
      <c r="A180" s="314"/>
      <c r="B180" s="157" t="s">
        <v>440</v>
      </c>
      <c r="C180" s="157" t="s">
        <v>445</v>
      </c>
      <c r="D180" s="158">
        <v>0</v>
      </c>
      <c r="E180" s="158">
        <v>0</v>
      </c>
      <c r="F180" s="158">
        <v>143500</v>
      </c>
      <c r="G180" s="159">
        <v>143500</v>
      </c>
    </row>
    <row r="181" spans="1:7" ht="54.35" x14ac:dyDescent="0.25">
      <c r="A181" s="314"/>
      <c r="B181" s="157" t="s">
        <v>440</v>
      </c>
      <c r="C181" s="157" t="s">
        <v>446</v>
      </c>
      <c r="D181" s="158">
        <v>0</v>
      </c>
      <c r="E181" s="158">
        <v>177000</v>
      </c>
      <c r="F181" s="158">
        <v>0</v>
      </c>
      <c r="G181" s="159">
        <v>0</v>
      </c>
    </row>
    <row r="182" spans="1:7" ht="86.95" x14ac:dyDescent="0.25">
      <c r="A182" s="314"/>
      <c r="B182" s="157" t="s">
        <v>447</v>
      </c>
      <c r="C182" s="157" t="s">
        <v>448</v>
      </c>
      <c r="D182" s="158">
        <v>248000</v>
      </c>
      <c r="E182" s="158">
        <v>0</v>
      </c>
      <c r="F182" s="158">
        <v>0</v>
      </c>
      <c r="G182" s="159">
        <v>0</v>
      </c>
    </row>
    <row r="183" spans="1:7" ht="97.85" x14ac:dyDescent="0.25">
      <c r="A183" s="314"/>
      <c r="B183" s="157" t="s">
        <v>447</v>
      </c>
      <c r="C183" s="157" t="s">
        <v>449</v>
      </c>
      <c r="D183" s="158">
        <v>0</v>
      </c>
      <c r="E183" s="158">
        <v>248000</v>
      </c>
      <c r="F183" s="158">
        <v>277000</v>
      </c>
      <c r="G183" s="159">
        <v>277000</v>
      </c>
    </row>
    <row r="184" spans="1:7" ht="43.5" x14ac:dyDescent="0.25">
      <c r="A184" s="314"/>
      <c r="B184" s="157" t="s">
        <v>450</v>
      </c>
      <c r="C184" s="157" t="s">
        <v>451</v>
      </c>
      <c r="D184" s="158">
        <v>0</v>
      </c>
      <c r="E184" s="158">
        <v>134000</v>
      </c>
      <c r="F184" s="158">
        <v>137900</v>
      </c>
      <c r="G184" s="159">
        <v>137900</v>
      </c>
    </row>
    <row r="185" spans="1:7" ht="43.5" x14ac:dyDescent="0.25">
      <c r="A185" s="314"/>
      <c r="B185" s="157" t="s">
        <v>452</v>
      </c>
      <c r="C185" s="157" t="s">
        <v>453</v>
      </c>
      <c r="D185" s="158">
        <v>134000</v>
      </c>
      <c r="E185" s="158">
        <v>0</v>
      </c>
      <c r="F185" s="158">
        <v>0</v>
      </c>
      <c r="G185" s="159">
        <v>0</v>
      </c>
    </row>
    <row r="186" spans="1:7" ht="21.75" x14ac:dyDescent="0.25">
      <c r="A186" s="314"/>
      <c r="B186" s="157" t="s">
        <v>454</v>
      </c>
      <c r="C186" s="157" t="s">
        <v>455</v>
      </c>
      <c r="D186" s="158">
        <v>1700</v>
      </c>
      <c r="E186" s="158">
        <v>0</v>
      </c>
      <c r="F186" s="158">
        <v>0</v>
      </c>
      <c r="G186" s="159">
        <v>0</v>
      </c>
    </row>
    <row r="187" spans="1:7" x14ac:dyDescent="0.25">
      <c r="A187" s="314"/>
      <c r="B187" s="157" t="s">
        <v>456</v>
      </c>
      <c r="C187" s="157" t="s">
        <v>457</v>
      </c>
      <c r="D187" s="158">
        <v>0</v>
      </c>
      <c r="E187" s="158">
        <v>6100</v>
      </c>
      <c r="F187" s="158">
        <v>25000</v>
      </c>
      <c r="G187" s="159">
        <v>25000</v>
      </c>
    </row>
    <row r="188" spans="1:7" ht="21.75" x14ac:dyDescent="0.25">
      <c r="A188" s="314"/>
      <c r="B188" s="157" t="s">
        <v>458</v>
      </c>
      <c r="C188" s="157" t="s">
        <v>459</v>
      </c>
      <c r="D188" s="158">
        <v>1000</v>
      </c>
      <c r="E188" s="158">
        <v>1000</v>
      </c>
      <c r="F188" s="158">
        <v>1000</v>
      </c>
      <c r="G188" s="159">
        <v>1000</v>
      </c>
    </row>
    <row r="189" spans="1:7" ht="32.6" x14ac:dyDescent="0.25">
      <c r="A189" s="314"/>
      <c r="B189" s="157" t="s">
        <v>460</v>
      </c>
      <c r="C189" s="157" t="s">
        <v>461</v>
      </c>
      <c r="D189" s="158">
        <v>5000</v>
      </c>
      <c r="E189" s="158">
        <v>5000</v>
      </c>
      <c r="F189" s="158">
        <v>5000</v>
      </c>
      <c r="G189" s="159">
        <v>5000</v>
      </c>
    </row>
    <row r="190" spans="1:7" ht="43.5" x14ac:dyDescent="0.25">
      <c r="A190" s="314"/>
      <c r="B190" s="157" t="s">
        <v>462</v>
      </c>
      <c r="C190" s="157" t="s">
        <v>463</v>
      </c>
      <c r="D190" s="158">
        <v>500</v>
      </c>
      <c r="E190" s="158">
        <v>500</v>
      </c>
      <c r="F190" s="158">
        <v>500</v>
      </c>
      <c r="G190" s="159">
        <v>500</v>
      </c>
    </row>
    <row r="191" spans="1:7" ht="32.6" x14ac:dyDescent="0.25">
      <c r="A191" s="314"/>
      <c r="B191" s="157" t="s">
        <v>462</v>
      </c>
      <c r="C191" s="157" t="s">
        <v>464</v>
      </c>
      <c r="D191" s="158">
        <v>500</v>
      </c>
      <c r="E191" s="158">
        <v>500</v>
      </c>
      <c r="F191" s="158">
        <v>500</v>
      </c>
      <c r="G191" s="159">
        <v>500</v>
      </c>
    </row>
    <row r="192" spans="1:7" ht="21.75" x14ac:dyDescent="0.25">
      <c r="A192" s="314"/>
      <c r="B192" s="157" t="s">
        <v>465</v>
      </c>
      <c r="C192" s="157" t="s">
        <v>466</v>
      </c>
      <c r="D192" s="158">
        <v>16850</v>
      </c>
      <c r="E192" s="158">
        <v>16850</v>
      </c>
      <c r="F192" s="158">
        <v>16850</v>
      </c>
      <c r="G192" s="159">
        <v>16850</v>
      </c>
    </row>
    <row r="193" spans="1:7" ht="21.75" x14ac:dyDescent="0.25">
      <c r="A193" s="314"/>
      <c r="B193" s="157" t="s">
        <v>465</v>
      </c>
      <c r="C193" s="157" t="s">
        <v>467</v>
      </c>
      <c r="D193" s="158">
        <v>0</v>
      </c>
      <c r="E193" s="158">
        <v>0</v>
      </c>
      <c r="F193" s="158">
        <v>15000</v>
      </c>
      <c r="G193" s="159">
        <v>15000</v>
      </c>
    </row>
    <row r="194" spans="1:7" ht="21.75" x14ac:dyDescent="0.25">
      <c r="A194" s="314"/>
      <c r="B194" s="157" t="s">
        <v>468</v>
      </c>
      <c r="C194" s="157" t="s">
        <v>469</v>
      </c>
      <c r="D194" s="158">
        <v>49500</v>
      </c>
      <c r="E194" s="158">
        <v>49500</v>
      </c>
      <c r="F194" s="158">
        <v>49500</v>
      </c>
      <c r="G194" s="159">
        <v>49500</v>
      </c>
    </row>
    <row r="195" spans="1:7" ht="65.25" x14ac:dyDescent="0.25">
      <c r="A195" s="314"/>
      <c r="B195" s="157" t="s">
        <v>470</v>
      </c>
      <c r="C195" s="157" t="s">
        <v>471</v>
      </c>
      <c r="D195" s="158">
        <v>27000</v>
      </c>
      <c r="E195" s="158">
        <v>27000</v>
      </c>
      <c r="F195" s="158">
        <v>27000</v>
      </c>
      <c r="G195" s="159">
        <v>27000</v>
      </c>
    </row>
    <row r="196" spans="1:7" ht="21.75" x14ac:dyDescent="0.25">
      <c r="A196" s="314"/>
      <c r="B196" s="157" t="s">
        <v>470</v>
      </c>
      <c r="C196" s="157" t="s">
        <v>472</v>
      </c>
      <c r="D196" s="158">
        <v>0</v>
      </c>
      <c r="E196" s="158">
        <v>0</v>
      </c>
      <c r="F196" s="158">
        <v>9000</v>
      </c>
      <c r="G196" s="159">
        <v>19000</v>
      </c>
    </row>
    <row r="197" spans="1:7" x14ac:dyDescent="0.25">
      <c r="A197" s="314"/>
      <c r="B197" s="157" t="s">
        <v>470</v>
      </c>
      <c r="C197" s="157" t="s">
        <v>473</v>
      </c>
      <c r="D197" s="158">
        <v>0</v>
      </c>
      <c r="E197" s="158">
        <v>1500</v>
      </c>
      <c r="F197" s="158">
        <v>1500</v>
      </c>
      <c r="G197" s="159">
        <v>1500</v>
      </c>
    </row>
    <row r="198" spans="1:7" ht="21.75" x14ac:dyDescent="0.25">
      <c r="A198" s="314"/>
      <c r="B198" s="157" t="s">
        <v>474</v>
      </c>
      <c r="C198" s="157" t="s">
        <v>475</v>
      </c>
      <c r="D198" s="158">
        <v>118000</v>
      </c>
      <c r="E198" s="158">
        <v>118000</v>
      </c>
      <c r="F198" s="158">
        <v>118000</v>
      </c>
      <c r="G198" s="159">
        <v>118000</v>
      </c>
    </row>
    <row r="199" spans="1:7" ht="21.75" x14ac:dyDescent="0.25">
      <c r="A199" s="314"/>
      <c r="B199" s="157" t="s">
        <v>476</v>
      </c>
      <c r="C199" s="157" t="s">
        <v>477</v>
      </c>
      <c r="D199" s="158">
        <v>40000</v>
      </c>
      <c r="E199" s="158">
        <v>40000</v>
      </c>
      <c r="F199" s="158">
        <v>0</v>
      </c>
      <c r="G199" s="159">
        <v>0</v>
      </c>
    </row>
    <row r="200" spans="1:7" x14ac:dyDescent="0.25">
      <c r="A200" s="314"/>
      <c r="B200" s="157" t="s">
        <v>476</v>
      </c>
      <c r="C200" s="157"/>
      <c r="D200" s="158">
        <v>0</v>
      </c>
      <c r="E200" s="158">
        <v>0</v>
      </c>
      <c r="F200" s="158">
        <v>40000</v>
      </c>
      <c r="G200" s="159">
        <v>40000</v>
      </c>
    </row>
    <row r="201" spans="1:7" ht="21.75" x14ac:dyDescent="0.25">
      <c r="A201" s="314"/>
      <c r="B201" s="157" t="s">
        <v>351</v>
      </c>
      <c r="C201" s="157" t="s">
        <v>478</v>
      </c>
      <c r="D201" s="158">
        <v>0</v>
      </c>
      <c r="E201" s="158">
        <v>15000</v>
      </c>
      <c r="F201" s="158">
        <v>0</v>
      </c>
      <c r="G201" s="159">
        <v>0</v>
      </c>
    </row>
    <row r="202" spans="1:7" ht="32.6" x14ac:dyDescent="0.25">
      <c r="A202" s="314"/>
      <c r="B202" s="157" t="s">
        <v>479</v>
      </c>
      <c r="C202" s="157" t="s">
        <v>415</v>
      </c>
      <c r="D202" s="158">
        <v>63700</v>
      </c>
      <c r="E202" s="158">
        <v>0</v>
      </c>
      <c r="F202" s="158">
        <v>0</v>
      </c>
      <c r="G202" s="159">
        <v>0</v>
      </c>
    </row>
    <row r="203" spans="1:7" ht="32.6" x14ac:dyDescent="0.25">
      <c r="A203" s="314"/>
      <c r="B203" s="157" t="s">
        <v>480</v>
      </c>
      <c r="C203" s="157" t="s">
        <v>481</v>
      </c>
      <c r="D203" s="158">
        <v>14500</v>
      </c>
      <c r="E203" s="158">
        <v>14500</v>
      </c>
      <c r="F203" s="158">
        <v>14500</v>
      </c>
      <c r="G203" s="159">
        <v>14500</v>
      </c>
    </row>
    <row r="204" spans="1:7" x14ac:dyDescent="0.25">
      <c r="A204" s="314"/>
      <c r="B204" s="157" t="s">
        <v>482</v>
      </c>
      <c r="C204" s="157" t="s">
        <v>483</v>
      </c>
      <c r="D204" s="158">
        <v>0</v>
      </c>
      <c r="E204" s="158">
        <v>15000</v>
      </c>
      <c r="F204" s="158">
        <v>15500</v>
      </c>
      <c r="G204" s="159">
        <v>16000</v>
      </c>
    </row>
    <row r="205" spans="1:7" ht="21.75" x14ac:dyDescent="0.25">
      <c r="A205" s="314"/>
      <c r="B205" s="157" t="s">
        <v>484</v>
      </c>
      <c r="C205" s="157" t="s">
        <v>485</v>
      </c>
      <c r="D205" s="158">
        <v>25000</v>
      </c>
      <c r="E205" s="158">
        <v>25000</v>
      </c>
      <c r="F205" s="158">
        <v>25000</v>
      </c>
      <c r="G205" s="159">
        <v>25000</v>
      </c>
    </row>
    <row r="206" spans="1:7" ht="32.6" x14ac:dyDescent="0.25">
      <c r="A206" s="314"/>
      <c r="B206" s="157" t="s">
        <v>228</v>
      </c>
      <c r="C206" s="157" t="s">
        <v>486</v>
      </c>
      <c r="D206" s="158">
        <v>3000</v>
      </c>
      <c r="E206" s="158">
        <v>4700</v>
      </c>
      <c r="F206" s="158">
        <v>4700</v>
      </c>
      <c r="G206" s="159">
        <v>4700</v>
      </c>
    </row>
    <row r="207" spans="1:7" ht="21.75" x14ac:dyDescent="0.25">
      <c r="A207" s="315"/>
      <c r="B207" s="157" t="s">
        <v>228</v>
      </c>
      <c r="C207" s="157" t="s">
        <v>487</v>
      </c>
      <c r="D207" s="158">
        <v>2000</v>
      </c>
      <c r="E207" s="158">
        <v>2000</v>
      </c>
      <c r="F207" s="158">
        <v>2100</v>
      </c>
      <c r="G207" s="159">
        <v>2200</v>
      </c>
    </row>
    <row r="208" spans="1:7" x14ac:dyDescent="0.25">
      <c r="A208" s="316" t="s">
        <v>488</v>
      </c>
      <c r="B208" s="316"/>
      <c r="C208" s="317"/>
      <c r="D208" s="160">
        <v>1257250</v>
      </c>
      <c r="E208" s="160">
        <v>1355850</v>
      </c>
      <c r="F208" s="160">
        <v>1500500</v>
      </c>
      <c r="G208" s="161">
        <v>1511750</v>
      </c>
    </row>
    <row r="209" spans="1:7" x14ac:dyDescent="0.25">
      <c r="A209" s="313" t="s">
        <v>489</v>
      </c>
      <c r="B209" s="157" t="s">
        <v>490</v>
      </c>
      <c r="C209" s="157" t="s">
        <v>491</v>
      </c>
      <c r="D209" s="158">
        <v>0</v>
      </c>
      <c r="E209" s="158">
        <v>0</v>
      </c>
      <c r="F209" s="158">
        <v>1250</v>
      </c>
      <c r="G209" s="159">
        <v>1250</v>
      </c>
    </row>
    <row r="210" spans="1:7" ht="43.5" x14ac:dyDescent="0.25">
      <c r="A210" s="314"/>
      <c r="B210" s="157" t="s">
        <v>490</v>
      </c>
      <c r="C210" s="157" t="s">
        <v>492</v>
      </c>
      <c r="D210" s="158">
        <v>900</v>
      </c>
      <c r="E210" s="158">
        <v>900</v>
      </c>
      <c r="F210" s="158">
        <v>0</v>
      </c>
      <c r="G210" s="159">
        <v>0</v>
      </c>
    </row>
    <row r="211" spans="1:7" ht="21.75" x14ac:dyDescent="0.25">
      <c r="A211" s="314"/>
      <c r="B211" s="157" t="s">
        <v>493</v>
      </c>
      <c r="C211" s="157" t="s">
        <v>494</v>
      </c>
      <c r="D211" s="158">
        <v>0</v>
      </c>
      <c r="E211" s="158">
        <v>5000</v>
      </c>
      <c r="F211" s="158">
        <v>5000</v>
      </c>
      <c r="G211" s="159">
        <v>5000</v>
      </c>
    </row>
    <row r="212" spans="1:7" ht="43.5" x14ac:dyDescent="0.25">
      <c r="A212" s="314"/>
      <c r="B212" s="157" t="s">
        <v>495</v>
      </c>
      <c r="C212" s="157" t="s">
        <v>496</v>
      </c>
      <c r="D212" s="158">
        <v>0</v>
      </c>
      <c r="E212" s="158">
        <v>2500</v>
      </c>
      <c r="F212" s="158">
        <v>0</v>
      </c>
      <c r="G212" s="159">
        <v>0</v>
      </c>
    </row>
    <row r="213" spans="1:7" ht="32.6" x14ac:dyDescent="0.25">
      <c r="A213" s="314"/>
      <c r="B213" s="157" t="s">
        <v>495</v>
      </c>
      <c r="C213" s="157" t="s">
        <v>497</v>
      </c>
      <c r="D213" s="158">
        <v>0</v>
      </c>
      <c r="E213" s="158">
        <v>0</v>
      </c>
      <c r="F213" s="158">
        <v>500</v>
      </c>
      <c r="G213" s="159">
        <v>500</v>
      </c>
    </row>
    <row r="214" spans="1:7" x14ac:dyDescent="0.25">
      <c r="A214" s="314"/>
      <c r="B214" s="157" t="s">
        <v>495</v>
      </c>
      <c r="C214" s="157" t="s">
        <v>498</v>
      </c>
      <c r="D214" s="158">
        <v>0</v>
      </c>
      <c r="E214" s="158">
        <v>0</v>
      </c>
      <c r="F214" s="158">
        <v>800</v>
      </c>
      <c r="G214" s="159">
        <v>0</v>
      </c>
    </row>
    <row r="215" spans="1:7" ht="21.75" x14ac:dyDescent="0.25">
      <c r="A215" s="314"/>
      <c r="B215" s="157" t="s">
        <v>499</v>
      </c>
      <c r="C215" s="157" t="s">
        <v>500</v>
      </c>
      <c r="D215" s="158">
        <v>0</v>
      </c>
      <c r="E215" s="158">
        <v>200</v>
      </c>
      <c r="F215" s="158">
        <v>300</v>
      </c>
      <c r="G215" s="159">
        <v>300</v>
      </c>
    </row>
    <row r="216" spans="1:7" ht="32.6" x14ac:dyDescent="0.25">
      <c r="A216" s="314"/>
      <c r="B216" s="157" t="s">
        <v>501</v>
      </c>
      <c r="C216" s="157" t="s">
        <v>502</v>
      </c>
      <c r="D216" s="158">
        <v>0</v>
      </c>
      <c r="E216" s="158">
        <v>0</v>
      </c>
      <c r="F216" s="158">
        <v>1700</v>
      </c>
      <c r="G216" s="159">
        <v>1700</v>
      </c>
    </row>
    <row r="217" spans="1:7" ht="43.5" x14ac:dyDescent="0.25">
      <c r="A217" s="314"/>
      <c r="B217" s="157" t="s">
        <v>501</v>
      </c>
      <c r="C217" s="157" t="s">
        <v>503</v>
      </c>
      <c r="D217" s="158">
        <v>0</v>
      </c>
      <c r="E217" s="158">
        <v>0</v>
      </c>
      <c r="F217" s="158">
        <v>1500</v>
      </c>
      <c r="G217" s="159">
        <v>700</v>
      </c>
    </row>
    <row r="218" spans="1:7" ht="21.75" x14ac:dyDescent="0.25">
      <c r="A218" s="314"/>
      <c r="B218" s="157" t="s">
        <v>504</v>
      </c>
      <c r="C218" s="157" t="s">
        <v>505</v>
      </c>
      <c r="D218" s="158">
        <v>0</v>
      </c>
      <c r="E218" s="158">
        <v>0</v>
      </c>
      <c r="F218" s="158">
        <v>400</v>
      </c>
      <c r="G218" s="159">
        <v>0</v>
      </c>
    </row>
    <row r="219" spans="1:7" ht="32.6" x14ac:dyDescent="0.25">
      <c r="A219" s="314"/>
      <c r="B219" s="157" t="s">
        <v>182</v>
      </c>
      <c r="C219" s="157" t="s">
        <v>506</v>
      </c>
      <c r="D219" s="158">
        <v>0</v>
      </c>
      <c r="E219" s="158">
        <v>700</v>
      </c>
      <c r="F219" s="158">
        <v>1400</v>
      </c>
      <c r="G219" s="159">
        <v>1400</v>
      </c>
    </row>
    <row r="220" spans="1:7" ht="32.6" x14ac:dyDescent="0.25">
      <c r="A220" s="314"/>
      <c r="B220" s="157" t="s">
        <v>507</v>
      </c>
      <c r="C220" s="157" t="s">
        <v>508</v>
      </c>
      <c r="D220" s="158">
        <v>0</v>
      </c>
      <c r="E220" s="158">
        <v>1200</v>
      </c>
      <c r="F220" s="158">
        <v>1200</v>
      </c>
      <c r="G220" s="159">
        <v>1200</v>
      </c>
    </row>
    <row r="221" spans="1:7" ht="21.75" x14ac:dyDescent="0.25">
      <c r="A221" s="314"/>
      <c r="B221" s="157" t="s">
        <v>509</v>
      </c>
      <c r="C221" s="157" t="s">
        <v>510</v>
      </c>
      <c r="D221" s="158">
        <v>0</v>
      </c>
      <c r="E221" s="158">
        <v>0</v>
      </c>
      <c r="F221" s="158">
        <v>500</v>
      </c>
      <c r="G221" s="159">
        <v>500</v>
      </c>
    </row>
    <row r="222" spans="1:7" ht="21.75" x14ac:dyDescent="0.25">
      <c r="A222" s="314"/>
      <c r="B222" s="157" t="s">
        <v>509</v>
      </c>
      <c r="C222" s="157" t="s">
        <v>511</v>
      </c>
      <c r="D222" s="158">
        <v>0</v>
      </c>
      <c r="E222" s="158">
        <v>0</v>
      </c>
      <c r="F222" s="158">
        <v>1600</v>
      </c>
      <c r="G222" s="159">
        <v>1600</v>
      </c>
    </row>
    <row r="223" spans="1:7" x14ac:dyDescent="0.25">
      <c r="A223" s="314"/>
      <c r="B223" s="157" t="s">
        <v>512</v>
      </c>
      <c r="C223" s="157" t="s">
        <v>513</v>
      </c>
      <c r="D223" s="158">
        <v>0</v>
      </c>
      <c r="E223" s="158">
        <v>0</v>
      </c>
      <c r="F223" s="158">
        <v>1250</v>
      </c>
      <c r="G223" s="159">
        <v>1250</v>
      </c>
    </row>
    <row r="224" spans="1:7" x14ac:dyDescent="0.25">
      <c r="A224" s="314"/>
      <c r="B224" s="157" t="s">
        <v>514</v>
      </c>
      <c r="C224" s="157" t="s">
        <v>514</v>
      </c>
      <c r="D224" s="158">
        <v>2500</v>
      </c>
      <c r="E224" s="158">
        <v>0</v>
      </c>
      <c r="F224" s="158">
        <v>0</v>
      </c>
      <c r="G224" s="159">
        <v>0</v>
      </c>
    </row>
    <row r="225" spans="1:7" ht="21.75" x14ac:dyDescent="0.25">
      <c r="A225" s="314"/>
      <c r="B225" s="157" t="s">
        <v>515</v>
      </c>
      <c r="C225" s="157" t="s">
        <v>516</v>
      </c>
      <c r="D225" s="158">
        <v>0</v>
      </c>
      <c r="E225" s="158">
        <v>2000</v>
      </c>
      <c r="F225" s="158">
        <v>2000</v>
      </c>
      <c r="G225" s="159">
        <v>2000</v>
      </c>
    </row>
    <row r="226" spans="1:7" ht="21.75" x14ac:dyDescent="0.25">
      <c r="A226" s="314"/>
      <c r="B226" s="157" t="s">
        <v>515</v>
      </c>
      <c r="C226" s="157" t="s">
        <v>517</v>
      </c>
      <c r="D226" s="158">
        <v>1000</v>
      </c>
      <c r="E226" s="158">
        <v>0</v>
      </c>
      <c r="F226" s="158">
        <v>0</v>
      </c>
      <c r="G226" s="159">
        <v>0</v>
      </c>
    </row>
    <row r="227" spans="1:7" x14ac:dyDescent="0.25">
      <c r="A227" s="314"/>
      <c r="B227" s="157" t="s">
        <v>192</v>
      </c>
      <c r="C227" s="157" t="s">
        <v>518</v>
      </c>
      <c r="D227" s="158">
        <v>0</v>
      </c>
      <c r="E227" s="158">
        <v>0</v>
      </c>
      <c r="F227" s="158">
        <v>2000</v>
      </c>
      <c r="G227" s="159">
        <v>2000</v>
      </c>
    </row>
    <row r="228" spans="1:7" x14ac:dyDescent="0.25">
      <c r="A228" s="314"/>
      <c r="B228" s="157" t="s">
        <v>519</v>
      </c>
      <c r="C228" s="157" t="s">
        <v>520</v>
      </c>
      <c r="D228" s="158">
        <v>0</v>
      </c>
      <c r="E228" s="158">
        <v>4500</v>
      </c>
      <c r="F228" s="158">
        <v>4500</v>
      </c>
      <c r="G228" s="159">
        <v>4500</v>
      </c>
    </row>
    <row r="229" spans="1:7" ht="21.75" x14ac:dyDescent="0.25">
      <c r="A229" s="314"/>
      <c r="B229" s="157" t="s">
        <v>521</v>
      </c>
      <c r="C229" s="157" t="s">
        <v>522</v>
      </c>
      <c r="D229" s="158">
        <v>3000</v>
      </c>
      <c r="E229" s="158">
        <v>0</v>
      </c>
      <c r="F229" s="158">
        <v>0</v>
      </c>
      <c r="G229" s="159">
        <v>0</v>
      </c>
    </row>
    <row r="230" spans="1:7" ht="21.75" x14ac:dyDescent="0.25">
      <c r="A230" s="314"/>
      <c r="B230" s="157" t="s">
        <v>523</v>
      </c>
      <c r="C230" s="157" t="s">
        <v>524</v>
      </c>
      <c r="D230" s="158">
        <v>0</v>
      </c>
      <c r="E230" s="158">
        <v>0</v>
      </c>
      <c r="F230" s="158">
        <v>1400</v>
      </c>
      <c r="G230" s="159">
        <v>0</v>
      </c>
    </row>
    <row r="231" spans="1:7" x14ac:dyDescent="0.25">
      <c r="A231" s="314"/>
      <c r="B231" s="157" t="s">
        <v>525</v>
      </c>
      <c r="C231" s="157" t="s">
        <v>526</v>
      </c>
      <c r="D231" s="158">
        <v>0</v>
      </c>
      <c r="E231" s="158">
        <v>0</v>
      </c>
      <c r="F231" s="158">
        <v>1600</v>
      </c>
      <c r="G231" s="159">
        <v>0</v>
      </c>
    </row>
    <row r="232" spans="1:7" ht="21.75" x14ac:dyDescent="0.25">
      <c r="A232" s="314"/>
      <c r="B232" s="157" t="s">
        <v>525</v>
      </c>
      <c r="C232" s="157" t="s">
        <v>527</v>
      </c>
      <c r="D232" s="158">
        <v>0</v>
      </c>
      <c r="E232" s="158">
        <v>0</v>
      </c>
      <c r="F232" s="158">
        <v>1600</v>
      </c>
      <c r="G232" s="159">
        <v>0</v>
      </c>
    </row>
    <row r="233" spans="1:7" x14ac:dyDescent="0.25">
      <c r="A233" s="314"/>
      <c r="B233" s="157" t="s">
        <v>528</v>
      </c>
      <c r="C233" s="157" t="s">
        <v>529</v>
      </c>
      <c r="D233" s="158">
        <v>4700</v>
      </c>
      <c r="E233" s="158">
        <v>0</v>
      </c>
      <c r="F233" s="158">
        <v>0</v>
      </c>
      <c r="G233" s="159">
        <v>0</v>
      </c>
    </row>
    <row r="234" spans="1:7" ht="184.75" x14ac:dyDescent="0.25">
      <c r="A234" s="314"/>
      <c r="B234" s="157" t="s">
        <v>530</v>
      </c>
      <c r="C234" s="157" t="s">
        <v>531</v>
      </c>
      <c r="D234" s="158">
        <v>19000</v>
      </c>
      <c r="E234" s="158">
        <v>19000</v>
      </c>
      <c r="F234" s="158">
        <v>0</v>
      </c>
      <c r="G234" s="159">
        <v>0</v>
      </c>
    </row>
    <row r="235" spans="1:7" ht="54.35" x14ac:dyDescent="0.25">
      <c r="A235" s="314"/>
      <c r="B235" s="157" t="s">
        <v>530</v>
      </c>
      <c r="C235" s="157" t="s">
        <v>532</v>
      </c>
      <c r="D235" s="158">
        <v>0</v>
      </c>
      <c r="E235" s="158">
        <v>0</v>
      </c>
      <c r="F235" s="158">
        <v>14000</v>
      </c>
      <c r="G235" s="159">
        <v>14000</v>
      </c>
    </row>
    <row r="236" spans="1:7" ht="43.5" x14ac:dyDescent="0.25">
      <c r="A236" s="314"/>
      <c r="B236" s="157" t="s">
        <v>533</v>
      </c>
      <c r="C236" s="157" t="s">
        <v>534</v>
      </c>
      <c r="D236" s="158">
        <v>14000</v>
      </c>
      <c r="E236" s="158">
        <v>14000</v>
      </c>
      <c r="F236" s="158">
        <v>14000</v>
      </c>
      <c r="G236" s="159">
        <v>14000</v>
      </c>
    </row>
    <row r="237" spans="1:7" x14ac:dyDescent="0.25">
      <c r="A237" s="314"/>
      <c r="B237" s="157" t="s">
        <v>535</v>
      </c>
      <c r="C237" s="157" t="s">
        <v>536</v>
      </c>
      <c r="D237" s="158">
        <v>0</v>
      </c>
      <c r="E237" s="158">
        <v>200</v>
      </c>
      <c r="F237" s="158">
        <v>0</v>
      </c>
      <c r="G237" s="159">
        <v>0</v>
      </c>
    </row>
    <row r="238" spans="1:7" x14ac:dyDescent="0.25">
      <c r="A238" s="314"/>
      <c r="B238" s="157" t="s">
        <v>535</v>
      </c>
      <c r="C238" s="157" t="s">
        <v>537</v>
      </c>
      <c r="D238" s="158">
        <v>0</v>
      </c>
      <c r="E238" s="158">
        <v>0</v>
      </c>
      <c r="F238" s="158">
        <v>500</v>
      </c>
      <c r="G238" s="159">
        <v>500</v>
      </c>
    </row>
    <row r="239" spans="1:7" ht="21.75" x14ac:dyDescent="0.25">
      <c r="A239" s="314"/>
      <c r="B239" s="157" t="s">
        <v>538</v>
      </c>
      <c r="C239" s="157" t="s">
        <v>539</v>
      </c>
      <c r="D239" s="158">
        <v>0</v>
      </c>
      <c r="E239" s="158">
        <v>0</v>
      </c>
      <c r="F239" s="158">
        <v>1000</v>
      </c>
      <c r="G239" s="159">
        <v>1000</v>
      </c>
    </row>
    <row r="240" spans="1:7" ht="21.75" x14ac:dyDescent="0.25">
      <c r="A240" s="314"/>
      <c r="B240" s="157" t="s">
        <v>538</v>
      </c>
      <c r="C240" s="157" t="s">
        <v>540</v>
      </c>
      <c r="D240" s="158">
        <v>0</v>
      </c>
      <c r="E240" s="158">
        <v>0</v>
      </c>
      <c r="F240" s="158">
        <v>1600</v>
      </c>
      <c r="G240" s="159">
        <v>1600</v>
      </c>
    </row>
    <row r="241" spans="1:7" ht="43.5" x14ac:dyDescent="0.25">
      <c r="A241" s="314"/>
      <c r="B241" s="157" t="s">
        <v>538</v>
      </c>
      <c r="C241" s="157" t="s">
        <v>541</v>
      </c>
      <c r="D241" s="158">
        <v>2400</v>
      </c>
      <c r="E241" s="158">
        <v>2400</v>
      </c>
      <c r="F241" s="158">
        <v>0</v>
      </c>
      <c r="G241" s="159">
        <v>0</v>
      </c>
    </row>
    <row r="242" spans="1:7" x14ac:dyDescent="0.25">
      <c r="A242" s="314"/>
      <c r="B242" s="157" t="s">
        <v>538</v>
      </c>
      <c r="C242" s="157" t="s">
        <v>542</v>
      </c>
      <c r="D242" s="158">
        <v>1000</v>
      </c>
      <c r="E242" s="158">
        <v>1100</v>
      </c>
      <c r="F242" s="158">
        <v>1100</v>
      </c>
      <c r="G242" s="159">
        <v>1100</v>
      </c>
    </row>
    <row r="243" spans="1:7" x14ac:dyDescent="0.25">
      <c r="A243" s="314"/>
      <c r="B243" s="157" t="s">
        <v>543</v>
      </c>
      <c r="C243" s="157" t="s">
        <v>544</v>
      </c>
      <c r="D243" s="158">
        <v>0</v>
      </c>
      <c r="E243" s="158">
        <v>9000</v>
      </c>
      <c r="F243" s="158">
        <v>9000</v>
      </c>
      <c r="G243" s="159">
        <v>9000</v>
      </c>
    </row>
    <row r="244" spans="1:7" x14ac:dyDescent="0.25">
      <c r="A244" s="314"/>
      <c r="B244" s="157" t="s">
        <v>545</v>
      </c>
      <c r="C244" s="157" t="s">
        <v>546</v>
      </c>
      <c r="D244" s="158">
        <v>0</v>
      </c>
      <c r="E244" s="158">
        <v>5000</v>
      </c>
      <c r="F244" s="158">
        <v>5000</v>
      </c>
      <c r="G244" s="159">
        <v>5000</v>
      </c>
    </row>
    <row r="245" spans="1:7" x14ac:dyDescent="0.25">
      <c r="A245" s="314"/>
      <c r="B245" s="157" t="s">
        <v>208</v>
      </c>
      <c r="C245" s="157" t="s">
        <v>547</v>
      </c>
      <c r="D245" s="158">
        <v>0</v>
      </c>
      <c r="E245" s="158">
        <v>4000</v>
      </c>
      <c r="F245" s="158">
        <v>4000</v>
      </c>
      <c r="G245" s="159">
        <v>4000</v>
      </c>
    </row>
    <row r="246" spans="1:7" x14ac:dyDescent="0.25">
      <c r="A246" s="314"/>
      <c r="B246" s="157" t="s">
        <v>208</v>
      </c>
      <c r="C246" s="157" t="s">
        <v>548</v>
      </c>
      <c r="D246" s="158">
        <v>0</v>
      </c>
      <c r="E246" s="158">
        <v>0</v>
      </c>
      <c r="F246" s="158">
        <v>16800</v>
      </c>
      <c r="G246" s="159">
        <v>0</v>
      </c>
    </row>
    <row r="247" spans="1:7" ht="43.5" x14ac:dyDescent="0.25">
      <c r="A247" s="314"/>
      <c r="B247" s="157" t="s">
        <v>208</v>
      </c>
      <c r="C247" s="157" t="s">
        <v>549</v>
      </c>
      <c r="D247" s="158">
        <v>8000</v>
      </c>
      <c r="E247" s="158">
        <v>8000</v>
      </c>
      <c r="F247" s="158">
        <v>0</v>
      </c>
      <c r="G247" s="159">
        <v>0</v>
      </c>
    </row>
    <row r="248" spans="1:7" ht="43.5" x14ac:dyDescent="0.25">
      <c r="A248" s="314"/>
      <c r="B248" s="157" t="s">
        <v>208</v>
      </c>
      <c r="C248" s="157" t="s">
        <v>550</v>
      </c>
      <c r="D248" s="158">
        <v>4800</v>
      </c>
      <c r="E248" s="158">
        <v>4800</v>
      </c>
      <c r="F248" s="158">
        <v>0</v>
      </c>
      <c r="G248" s="159">
        <v>0</v>
      </c>
    </row>
    <row r="249" spans="1:7" ht="32.6" x14ac:dyDescent="0.25">
      <c r="A249" s="314"/>
      <c r="B249" s="157" t="s">
        <v>208</v>
      </c>
      <c r="C249" s="157" t="s">
        <v>551</v>
      </c>
      <c r="D249" s="158">
        <v>4000</v>
      </c>
      <c r="E249" s="158">
        <v>4000</v>
      </c>
      <c r="F249" s="158">
        <v>0</v>
      </c>
      <c r="G249" s="159">
        <v>0</v>
      </c>
    </row>
    <row r="250" spans="1:7" x14ac:dyDescent="0.25">
      <c r="A250" s="314"/>
      <c r="B250" s="157" t="s">
        <v>208</v>
      </c>
      <c r="C250" s="157" t="s">
        <v>552</v>
      </c>
      <c r="D250" s="158">
        <v>0</v>
      </c>
      <c r="E250" s="158">
        <v>0</v>
      </c>
      <c r="F250" s="158">
        <v>7500</v>
      </c>
      <c r="G250" s="159">
        <v>0</v>
      </c>
    </row>
    <row r="251" spans="1:7" x14ac:dyDescent="0.25">
      <c r="A251" s="314"/>
      <c r="B251" s="157" t="s">
        <v>208</v>
      </c>
      <c r="C251" s="157" t="s">
        <v>553</v>
      </c>
      <c r="D251" s="158">
        <v>0</v>
      </c>
      <c r="E251" s="158">
        <v>0</v>
      </c>
      <c r="F251" s="158">
        <v>14000</v>
      </c>
      <c r="G251" s="159">
        <v>14000</v>
      </c>
    </row>
    <row r="252" spans="1:7" x14ac:dyDescent="0.25">
      <c r="A252" s="314"/>
      <c r="B252" s="157" t="s">
        <v>208</v>
      </c>
      <c r="C252" s="157"/>
      <c r="D252" s="158">
        <v>0</v>
      </c>
      <c r="E252" s="158">
        <v>0</v>
      </c>
      <c r="F252" s="158">
        <v>0</v>
      </c>
      <c r="G252" s="159">
        <v>7500</v>
      </c>
    </row>
    <row r="253" spans="1:7" x14ac:dyDescent="0.25">
      <c r="A253" s="314"/>
      <c r="B253" s="157" t="s">
        <v>554</v>
      </c>
      <c r="C253" s="157" t="s">
        <v>555</v>
      </c>
      <c r="D253" s="158">
        <v>3250</v>
      </c>
      <c r="E253" s="158">
        <v>3250</v>
      </c>
      <c r="F253" s="158">
        <v>0</v>
      </c>
      <c r="G253" s="159">
        <v>0</v>
      </c>
    </row>
    <row r="254" spans="1:7" x14ac:dyDescent="0.25">
      <c r="A254" s="314"/>
      <c r="B254" s="157" t="s">
        <v>554</v>
      </c>
      <c r="C254" s="157" t="s">
        <v>556</v>
      </c>
      <c r="D254" s="158">
        <v>3250</v>
      </c>
      <c r="E254" s="158">
        <v>3250</v>
      </c>
      <c r="F254" s="158">
        <v>0</v>
      </c>
      <c r="G254" s="159">
        <v>0</v>
      </c>
    </row>
    <row r="255" spans="1:7" x14ac:dyDescent="0.25">
      <c r="A255" s="314"/>
      <c r="B255" s="157" t="s">
        <v>554</v>
      </c>
      <c r="C255" s="157" t="s">
        <v>557</v>
      </c>
      <c r="D255" s="158">
        <v>3250</v>
      </c>
      <c r="E255" s="158">
        <v>3250</v>
      </c>
      <c r="F255" s="158">
        <v>0</v>
      </c>
      <c r="G255" s="159">
        <v>0</v>
      </c>
    </row>
    <row r="256" spans="1:7" x14ac:dyDescent="0.25">
      <c r="A256" s="314"/>
      <c r="B256" s="157" t="s">
        <v>554</v>
      </c>
      <c r="C256" s="157" t="s">
        <v>558</v>
      </c>
      <c r="D256" s="158">
        <v>3250</v>
      </c>
      <c r="E256" s="158">
        <v>3250</v>
      </c>
      <c r="F256" s="158">
        <v>0</v>
      </c>
      <c r="G256" s="159">
        <v>0</v>
      </c>
    </row>
    <row r="257" spans="1:7" ht="21.75" x14ac:dyDescent="0.25">
      <c r="A257" s="314"/>
      <c r="B257" s="157" t="s">
        <v>559</v>
      </c>
      <c r="C257" s="157" t="s">
        <v>560</v>
      </c>
      <c r="D257" s="158">
        <v>8500</v>
      </c>
      <c r="E257" s="158">
        <v>8500</v>
      </c>
      <c r="F257" s="158">
        <v>8500</v>
      </c>
      <c r="G257" s="159">
        <v>8500</v>
      </c>
    </row>
    <row r="258" spans="1:7" x14ac:dyDescent="0.25">
      <c r="A258" s="314"/>
      <c r="B258" s="157" t="s">
        <v>327</v>
      </c>
      <c r="C258" s="157" t="s">
        <v>561</v>
      </c>
      <c r="D258" s="158">
        <v>0</v>
      </c>
      <c r="E258" s="158">
        <v>0</v>
      </c>
      <c r="F258" s="158">
        <v>1000</v>
      </c>
      <c r="G258" s="159">
        <v>1000</v>
      </c>
    </row>
    <row r="259" spans="1:7" ht="21.75" x14ac:dyDescent="0.25">
      <c r="A259" s="314"/>
      <c r="B259" s="157" t="s">
        <v>562</v>
      </c>
      <c r="C259" s="157" t="s">
        <v>563</v>
      </c>
      <c r="D259" s="158">
        <v>0</v>
      </c>
      <c r="E259" s="158">
        <v>0</v>
      </c>
      <c r="F259" s="158">
        <v>0</v>
      </c>
      <c r="G259" s="159">
        <v>10000</v>
      </c>
    </row>
    <row r="260" spans="1:7" x14ac:dyDescent="0.25">
      <c r="A260" s="314"/>
      <c r="B260" s="157" t="s">
        <v>564</v>
      </c>
      <c r="C260" s="157" t="s">
        <v>565</v>
      </c>
      <c r="D260" s="158">
        <v>0</v>
      </c>
      <c r="E260" s="158">
        <v>3000</v>
      </c>
      <c r="F260" s="158">
        <v>3000</v>
      </c>
      <c r="G260" s="159">
        <v>3000</v>
      </c>
    </row>
    <row r="261" spans="1:7" x14ac:dyDescent="0.25">
      <c r="A261" s="314"/>
      <c r="B261" s="157" t="s">
        <v>564</v>
      </c>
      <c r="C261" s="157" t="s">
        <v>566</v>
      </c>
      <c r="D261" s="158">
        <v>0</v>
      </c>
      <c r="E261" s="158">
        <v>0</v>
      </c>
      <c r="F261" s="158">
        <v>7500</v>
      </c>
      <c r="G261" s="159">
        <v>0</v>
      </c>
    </row>
    <row r="262" spans="1:7" x14ac:dyDescent="0.25">
      <c r="A262" s="314"/>
      <c r="B262" s="157" t="s">
        <v>564</v>
      </c>
      <c r="C262" s="157"/>
      <c r="D262" s="158">
        <v>0</v>
      </c>
      <c r="E262" s="158">
        <v>0</v>
      </c>
      <c r="F262" s="158">
        <v>0</v>
      </c>
      <c r="G262" s="159">
        <v>7500</v>
      </c>
    </row>
    <row r="263" spans="1:7" ht="76.099999999999994" x14ac:dyDescent="0.25">
      <c r="A263" s="314"/>
      <c r="B263" s="157" t="s">
        <v>567</v>
      </c>
      <c r="C263" s="157" t="s">
        <v>568</v>
      </c>
      <c r="D263" s="158">
        <v>0</v>
      </c>
      <c r="E263" s="158">
        <v>800</v>
      </c>
      <c r="F263" s="158">
        <v>0</v>
      </c>
      <c r="G263" s="159">
        <v>0</v>
      </c>
    </row>
    <row r="264" spans="1:7" ht="43.5" x14ac:dyDescent="0.25">
      <c r="A264" s="314"/>
      <c r="B264" s="157" t="s">
        <v>569</v>
      </c>
      <c r="C264" s="157" t="s">
        <v>570</v>
      </c>
      <c r="D264" s="158">
        <v>0</v>
      </c>
      <c r="E264" s="158">
        <v>200</v>
      </c>
      <c r="F264" s="158">
        <v>0</v>
      </c>
      <c r="G264" s="159">
        <v>0</v>
      </c>
    </row>
    <row r="265" spans="1:7" ht="76.099999999999994" x14ac:dyDescent="0.25">
      <c r="A265" s="314"/>
      <c r="B265" s="157" t="s">
        <v>224</v>
      </c>
      <c r="C265" s="157" t="s">
        <v>571</v>
      </c>
      <c r="D265" s="158">
        <v>0</v>
      </c>
      <c r="E265" s="158">
        <v>0</v>
      </c>
      <c r="F265" s="158">
        <v>800</v>
      </c>
      <c r="G265" s="159">
        <v>1000</v>
      </c>
    </row>
    <row r="266" spans="1:7" x14ac:dyDescent="0.25">
      <c r="A266" s="314"/>
      <c r="B266" s="157" t="s">
        <v>572</v>
      </c>
      <c r="C266" s="157"/>
      <c r="D266" s="158">
        <v>5000</v>
      </c>
      <c r="E266" s="158">
        <v>3000</v>
      </c>
      <c r="F266" s="158">
        <v>3100</v>
      </c>
      <c r="G266" s="159">
        <v>3200</v>
      </c>
    </row>
    <row r="267" spans="1:7" x14ac:dyDescent="0.25">
      <c r="A267" s="314"/>
      <c r="B267" s="157" t="s">
        <v>351</v>
      </c>
      <c r="C267" s="157" t="s">
        <v>573</v>
      </c>
      <c r="D267" s="158">
        <v>0</v>
      </c>
      <c r="E267" s="158">
        <v>0</v>
      </c>
      <c r="F267" s="158">
        <v>4000</v>
      </c>
      <c r="G267" s="159">
        <v>0</v>
      </c>
    </row>
    <row r="268" spans="1:7" ht="21.75" x14ac:dyDescent="0.25">
      <c r="A268" s="314"/>
      <c r="B268" s="157" t="s">
        <v>351</v>
      </c>
      <c r="C268" s="157" t="s">
        <v>563</v>
      </c>
      <c r="D268" s="158">
        <v>0</v>
      </c>
      <c r="E268" s="158">
        <v>10000</v>
      </c>
      <c r="F268" s="158">
        <v>10000</v>
      </c>
      <c r="G268" s="159">
        <v>0</v>
      </c>
    </row>
    <row r="269" spans="1:7" ht="21.75" x14ac:dyDescent="0.25">
      <c r="A269" s="314"/>
      <c r="B269" s="157" t="s">
        <v>351</v>
      </c>
      <c r="C269" s="157" t="s">
        <v>574</v>
      </c>
      <c r="D269" s="158">
        <v>0</v>
      </c>
      <c r="E269" s="158">
        <v>2500</v>
      </c>
      <c r="F269" s="158">
        <v>2200</v>
      </c>
      <c r="G269" s="159">
        <v>2300</v>
      </c>
    </row>
    <row r="270" spans="1:7" ht="43.5" x14ac:dyDescent="0.25">
      <c r="A270" s="314"/>
      <c r="B270" s="157" t="s">
        <v>351</v>
      </c>
      <c r="C270" s="157" t="s">
        <v>575</v>
      </c>
      <c r="D270" s="158">
        <v>1500</v>
      </c>
      <c r="E270" s="158">
        <v>1500</v>
      </c>
      <c r="F270" s="158">
        <v>0</v>
      </c>
      <c r="G270" s="159">
        <v>0</v>
      </c>
    </row>
    <row r="271" spans="1:7" ht="43.5" x14ac:dyDescent="0.25">
      <c r="A271" s="314"/>
      <c r="B271" s="157" t="s">
        <v>351</v>
      </c>
      <c r="C271" s="157" t="s">
        <v>576</v>
      </c>
      <c r="D271" s="158">
        <v>2600</v>
      </c>
      <c r="E271" s="158">
        <v>2600</v>
      </c>
      <c r="F271" s="158">
        <v>0</v>
      </c>
      <c r="G271" s="159">
        <v>0</v>
      </c>
    </row>
    <row r="272" spans="1:7" ht="32.6" x14ac:dyDescent="0.25">
      <c r="A272" s="314"/>
      <c r="B272" s="157" t="s">
        <v>351</v>
      </c>
      <c r="C272" s="157" t="s">
        <v>577</v>
      </c>
      <c r="D272" s="158">
        <v>2500</v>
      </c>
      <c r="E272" s="158">
        <v>0</v>
      </c>
      <c r="F272" s="158">
        <v>0</v>
      </c>
      <c r="G272" s="159">
        <v>0</v>
      </c>
    </row>
    <row r="273" spans="1:7" ht="21.75" x14ac:dyDescent="0.25">
      <c r="A273" s="314"/>
      <c r="B273" s="157" t="s">
        <v>351</v>
      </c>
      <c r="C273" s="157" t="s">
        <v>578</v>
      </c>
      <c r="D273" s="158">
        <v>1200</v>
      </c>
      <c r="E273" s="158">
        <v>1200</v>
      </c>
      <c r="F273" s="158">
        <v>0</v>
      </c>
      <c r="G273" s="159">
        <v>0</v>
      </c>
    </row>
    <row r="274" spans="1:7" ht="21.75" x14ac:dyDescent="0.25">
      <c r="A274" s="314"/>
      <c r="B274" s="157" t="s">
        <v>351</v>
      </c>
      <c r="C274" s="157" t="s">
        <v>579</v>
      </c>
      <c r="D274" s="158">
        <v>1200</v>
      </c>
      <c r="E274" s="158">
        <v>1200</v>
      </c>
      <c r="F274" s="158">
        <v>0</v>
      </c>
      <c r="G274" s="159">
        <v>0</v>
      </c>
    </row>
    <row r="275" spans="1:7" ht="21.75" x14ac:dyDescent="0.25">
      <c r="A275" s="314"/>
      <c r="B275" s="157" t="s">
        <v>351</v>
      </c>
      <c r="C275" s="157" t="s">
        <v>580</v>
      </c>
      <c r="D275" s="158">
        <v>3200</v>
      </c>
      <c r="E275" s="158">
        <v>3200</v>
      </c>
      <c r="F275" s="158">
        <v>0</v>
      </c>
      <c r="G275" s="159">
        <v>0</v>
      </c>
    </row>
    <row r="276" spans="1:7" ht="43.5" x14ac:dyDescent="0.25">
      <c r="A276" s="314"/>
      <c r="B276" s="157" t="s">
        <v>351</v>
      </c>
      <c r="C276" s="157" t="s">
        <v>581</v>
      </c>
      <c r="D276" s="158">
        <v>2000</v>
      </c>
      <c r="E276" s="158">
        <v>0</v>
      </c>
      <c r="F276" s="158">
        <v>0</v>
      </c>
      <c r="G276" s="159">
        <v>0</v>
      </c>
    </row>
    <row r="277" spans="1:7" ht="21.75" x14ac:dyDescent="0.25">
      <c r="A277" s="314"/>
      <c r="B277" s="157" t="s">
        <v>351</v>
      </c>
      <c r="C277" s="157" t="s">
        <v>582</v>
      </c>
      <c r="D277" s="158">
        <v>300</v>
      </c>
      <c r="E277" s="158">
        <v>0</v>
      </c>
      <c r="F277" s="158">
        <v>0</v>
      </c>
      <c r="G277" s="159">
        <v>0</v>
      </c>
    </row>
    <row r="278" spans="1:7" ht="32.6" x14ac:dyDescent="0.25">
      <c r="A278" s="314"/>
      <c r="B278" s="157" t="s">
        <v>351</v>
      </c>
      <c r="C278" s="157" t="s">
        <v>583</v>
      </c>
      <c r="D278" s="158">
        <v>1200</v>
      </c>
      <c r="E278" s="158">
        <v>0</v>
      </c>
      <c r="F278" s="158">
        <v>0</v>
      </c>
      <c r="G278" s="159">
        <v>0</v>
      </c>
    </row>
    <row r="279" spans="1:7" ht="21.75" x14ac:dyDescent="0.25">
      <c r="A279" s="314"/>
      <c r="B279" s="157" t="s">
        <v>351</v>
      </c>
      <c r="C279" s="157" t="s">
        <v>584</v>
      </c>
      <c r="D279" s="158">
        <v>1200</v>
      </c>
      <c r="E279" s="158">
        <v>1200</v>
      </c>
      <c r="F279" s="158">
        <v>0</v>
      </c>
      <c r="G279" s="159">
        <v>0</v>
      </c>
    </row>
    <row r="280" spans="1:7" ht="21.75" x14ac:dyDescent="0.25">
      <c r="A280" s="314"/>
      <c r="B280" s="157" t="s">
        <v>351</v>
      </c>
      <c r="C280" s="157" t="s">
        <v>585</v>
      </c>
      <c r="D280" s="158">
        <v>0</v>
      </c>
      <c r="E280" s="158">
        <v>0</v>
      </c>
      <c r="F280" s="158">
        <v>2500</v>
      </c>
      <c r="G280" s="159">
        <v>0</v>
      </c>
    </row>
    <row r="281" spans="1:7" x14ac:dyDescent="0.25">
      <c r="A281" s="314"/>
      <c r="B281" s="157" t="s">
        <v>351</v>
      </c>
      <c r="C281" s="157" t="s">
        <v>586</v>
      </c>
      <c r="D281" s="158">
        <v>0</v>
      </c>
      <c r="E281" s="158">
        <v>0</v>
      </c>
      <c r="F281" s="158">
        <v>4500</v>
      </c>
      <c r="G281" s="159">
        <v>5000</v>
      </c>
    </row>
    <row r="282" spans="1:7" x14ac:dyDescent="0.25">
      <c r="A282" s="314"/>
      <c r="B282" s="157" t="s">
        <v>351</v>
      </c>
      <c r="C282" s="157" t="s">
        <v>587</v>
      </c>
      <c r="D282" s="158">
        <v>0</v>
      </c>
      <c r="E282" s="158">
        <v>0</v>
      </c>
      <c r="F282" s="158">
        <v>200</v>
      </c>
      <c r="G282" s="159">
        <v>200</v>
      </c>
    </row>
    <row r="283" spans="1:7" ht="21.75" x14ac:dyDescent="0.25">
      <c r="A283" s="314"/>
      <c r="B283" s="157" t="s">
        <v>351</v>
      </c>
      <c r="C283" s="157" t="s">
        <v>588</v>
      </c>
      <c r="D283" s="158">
        <v>0</v>
      </c>
      <c r="E283" s="158">
        <v>0</v>
      </c>
      <c r="F283" s="158">
        <v>5000</v>
      </c>
      <c r="G283" s="159">
        <v>0</v>
      </c>
    </row>
    <row r="284" spans="1:7" x14ac:dyDescent="0.25">
      <c r="A284" s="314"/>
      <c r="B284" s="157" t="s">
        <v>351</v>
      </c>
      <c r="C284" s="157" t="s">
        <v>589</v>
      </c>
      <c r="D284" s="158">
        <v>0</v>
      </c>
      <c r="E284" s="158">
        <v>0</v>
      </c>
      <c r="F284" s="158">
        <v>2400</v>
      </c>
      <c r="G284" s="159">
        <v>2400</v>
      </c>
    </row>
    <row r="285" spans="1:7" ht="21.75" x14ac:dyDescent="0.25">
      <c r="A285" s="314"/>
      <c r="B285" s="157" t="s">
        <v>351</v>
      </c>
      <c r="C285" s="157" t="s">
        <v>590</v>
      </c>
      <c r="D285" s="158">
        <v>14922</v>
      </c>
      <c r="E285" s="158">
        <v>12422</v>
      </c>
      <c r="F285" s="158">
        <v>0</v>
      </c>
      <c r="G285" s="159">
        <v>0</v>
      </c>
    </row>
    <row r="286" spans="1:7" ht="21.75" x14ac:dyDescent="0.25">
      <c r="A286" s="314"/>
      <c r="B286" s="157" t="s">
        <v>351</v>
      </c>
      <c r="C286" s="157" t="s">
        <v>591</v>
      </c>
      <c r="D286" s="158">
        <v>0</v>
      </c>
      <c r="E286" s="158">
        <v>0</v>
      </c>
      <c r="F286" s="158">
        <v>3000</v>
      </c>
      <c r="G286" s="159">
        <v>0</v>
      </c>
    </row>
    <row r="287" spans="1:7" ht="21.75" x14ac:dyDescent="0.25">
      <c r="A287" s="314"/>
      <c r="B287" s="157" t="s">
        <v>351</v>
      </c>
      <c r="C287" s="157" t="s">
        <v>592</v>
      </c>
      <c r="D287" s="158">
        <v>0</v>
      </c>
      <c r="E287" s="158">
        <v>0</v>
      </c>
      <c r="F287" s="158">
        <v>0</v>
      </c>
      <c r="G287" s="159">
        <v>5000</v>
      </c>
    </row>
    <row r="288" spans="1:7" ht="21.75" x14ac:dyDescent="0.25">
      <c r="A288" s="314"/>
      <c r="B288" s="157" t="s">
        <v>351</v>
      </c>
      <c r="C288" s="157" t="s">
        <v>593</v>
      </c>
      <c r="D288" s="158">
        <v>0</v>
      </c>
      <c r="E288" s="158">
        <v>0</v>
      </c>
      <c r="F288" s="158">
        <v>7200</v>
      </c>
      <c r="G288" s="159">
        <v>0</v>
      </c>
    </row>
    <row r="289" spans="1:7" x14ac:dyDescent="0.25">
      <c r="A289" s="314"/>
      <c r="B289" s="157" t="s">
        <v>351</v>
      </c>
      <c r="C289" s="157"/>
      <c r="D289" s="158">
        <v>0</v>
      </c>
      <c r="E289" s="158">
        <v>4500</v>
      </c>
      <c r="F289" s="158">
        <v>0</v>
      </c>
      <c r="G289" s="159">
        <v>0</v>
      </c>
    </row>
    <row r="290" spans="1:7" ht="21.75" x14ac:dyDescent="0.25">
      <c r="A290" s="314"/>
      <c r="B290" s="157" t="s">
        <v>594</v>
      </c>
      <c r="C290" s="157" t="s">
        <v>595</v>
      </c>
      <c r="D290" s="158">
        <v>2500</v>
      </c>
      <c r="E290" s="158">
        <v>2500</v>
      </c>
      <c r="F290" s="158">
        <v>0</v>
      </c>
      <c r="G290" s="159">
        <v>0</v>
      </c>
    </row>
    <row r="291" spans="1:7" x14ac:dyDescent="0.25">
      <c r="A291" s="314"/>
      <c r="B291" s="157" t="s">
        <v>594</v>
      </c>
      <c r="C291" s="157" t="s">
        <v>596</v>
      </c>
      <c r="D291" s="158">
        <v>2500</v>
      </c>
      <c r="E291" s="158">
        <v>2500</v>
      </c>
      <c r="F291" s="158">
        <v>0</v>
      </c>
      <c r="G291" s="159">
        <v>0</v>
      </c>
    </row>
    <row r="292" spans="1:7" x14ac:dyDescent="0.25">
      <c r="A292" s="314"/>
      <c r="B292" s="157" t="s">
        <v>597</v>
      </c>
      <c r="C292" s="157" t="s">
        <v>598</v>
      </c>
      <c r="D292" s="158">
        <v>5000</v>
      </c>
      <c r="E292" s="158">
        <v>5000</v>
      </c>
      <c r="F292" s="158">
        <v>0</v>
      </c>
      <c r="G292" s="159">
        <v>0</v>
      </c>
    </row>
    <row r="293" spans="1:7" x14ac:dyDescent="0.25">
      <c r="A293" s="314"/>
      <c r="B293" s="157" t="s">
        <v>599</v>
      </c>
      <c r="C293" s="157" t="s">
        <v>600</v>
      </c>
      <c r="D293" s="158">
        <v>7000</v>
      </c>
      <c r="E293" s="158">
        <v>0</v>
      </c>
      <c r="F293" s="158">
        <v>0</v>
      </c>
      <c r="G293" s="159">
        <v>0</v>
      </c>
    </row>
    <row r="294" spans="1:7" ht="21.75" x14ac:dyDescent="0.25">
      <c r="A294" s="314"/>
      <c r="B294" s="157" t="s">
        <v>228</v>
      </c>
      <c r="C294" s="157" t="s">
        <v>601</v>
      </c>
      <c r="D294" s="158">
        <v>0</v>
      </c>
      <c r="E294" s="158">
        <v>200</v>
      </c>
      <c r="F294" s="158">
        <v>200</v>
      </c>
      <c r="G294" s="159">
        <v>200</v>
      </c>
    </row>
    <row r="295" spans="1:7" ht="21.75" x14ac:dyDescent="0.25">
      <c r="A295" s="314"/>
      <c r="B295" s="157" t="s">
        <v>602</v>
      </c>
      <c r="C295" s="157" t="s">
        <v>603</v>
      </c>
      <c r="D295" s="158">
        <v>16000</v>
      </c>
      <c r="E295" s="158">
        <v>16000</v>
      </c>
      <c r="F295" s="158">
        <v>16000</v>
      </c>
      <c r="G295" s="159">
        <v>16000</v>
      </c>
    </row>
    <row r="296" spans="1:7" x14ac:dyDescent="0.25">
      <c r="A296" s="314"/>
      <c r="B296" s="157" t="s">
        <v>602</v>
      </c>
      <c r="C296" s="157" t="s">
        <v>604</v>
      </c>
      <c r="D296" s="158">
        <v>0</v>
      </c>
      <c r="E296" s="158">
        <v>0</v>
      </c>
      <c r="F296" s="158">
        <v>0</v>
      </c>
      <c r="G296" s="159">
        <v>2000</v>
      </c>
    </row>
    <row r="297" spans="1:7" x14ac:dyDescent="0.25">
      <c r="A297" s="314"/>
      <c r="B297" s="157" t="s">
        <v>602</v>
      </c>
      <c r="C297" s="157" t="s">
        <v>605</v>
      </c>
      <c r="D297" s="158">
        <v>5000</v>
      </c>
      <c r="E297" s="158">
        <v>5000</v>
      </c>
      <c r="F297" s="158">
        <v>5000</v>
      </c>
      <c r="G297" s="159">
        <v>5000</v>
      </c>
    </row>
    <row r="298" spans="1:7" x14ac:dyDescent="0.25">
      <c r="A298" s="314"/>
      <c r="B298" s="157" t="s">
        <v>602</v>
      </c>
      <c r="C298" s="157" t="s">
        <v>606</v>
      </c>
      <c r="D298" s="158">
        <v>3200</v>
      </c>
      <c r="E298" s="158">
        <v>0</v>
      </c>
      <c r="F298" s="158">
        <v>0</v>
      </c>
      <c r="G298" s="159">
        <v>0</v>
      </c>
    </row>
    <row r="299" spans="1:7" x14ac:dyDescent="0.25">
      <c r="A299" s="314"/>
      <c r="B299" s="157" t="s">
        <v>602</v>
      </c>
      <c r="C299" s="157" t="s">
        <v>607</v>
      </c>
      <c r="D299" s="158">
        <v>0</v>
      </c>
      <c r="E299" s="158">
        <v>7000</v>
      </c>
      <c r="F299" s="158">
        <v>7000</v>
      </c>
      <c r="G299" s="159">
        <v>7000</v>
      </c>
    </row>
    <row r="300" spans="1:7" ht="21.75" x14ac:dyDescent="0.25">
      <c r="A300" s="314"/>
      <c r="B300" s="157" t="s">
        <v>602</v>
      </c>
      <c r="C300" s="157" t="s">
        <v>608</v>
      </c>
      <c r="D300" s="158">
        <v>1000</v>
      </c>
      <c r="E300" s="158">
        <v>0</v>
      </c>
      <c r="F300" s="158">
        <v>0</v>
      </c>
      <c r="G300" s="159">
        <v>0</v>
      </c>
    </row>
    <row r="301" spans="1:7" x14ac:dyDescent="0.25">
      <c r="A301" s="314"/>
      <c r="B301" s="157" t="s">
        <v>602</v>
      </c>
      <c r="C301" s="157" t="s">
        <v>609</v>
      </c>
      <c r="D301" s="158">
        <v>0</v>
      </c>
      <c r="E301" s="158">
        <v>3500</v>
      </c>
      <c r="F301" s="158">
        <v>3500</v>
      </c>
      <c r="G301" s="159">
        <v>3500</v>
      </c>
    </row>
    <row r="302" spans="1:7" ht="32.6" x14ac:dyDescent="0.25">
      <c r="A302" s="314"/>
      <c r="B302" s="157" t="s">
        <v>602</v>
      </c>
      <c r="C302" s="157" t="s">
        <v>610</v>
      </c>
      <c r="D302" s="158">
        <v>2300</v>
      </c>
      <c r="E302" s="158">
        <v>2300</v>
      </c>
      <c r="F302" s="158">
        <v>2000</v>
      </c>
      <c r="G302" s="159">
        <v>2000</v>
      </c>
    </row>
    <row r="303" spans="1:7" x14ac:dyDescent="0.25">
      <c r="A303" s="314"/>
      <c r="B303" s="157" t="s">
        <v>602</v>
      </c>
      <c r="C303" s="157" t="s">
        <v>611</v>
      </c>
      <c r="D303" s="158">
        <v>0</v>
      </c>
      <c r="E303" s="158">
        <v>0</v>
      </c>
      <c r="F303" s="158">
        <v>0</v>
      </c>
      <c r="G303" s="159">
        <v>2000</v>
      </c>
    </row>
    <row r="304" spans="1:7" x14ac:dyDescent="0.25">
      <c r="A304" s="314"/>
      <c r="B304" s="157" t="s">
        <v>602</v>
      </c>
      <c r="C304" s="157" t="s">
        <v>612</v>
      </c>
      <c r="D304" s="158">
        <v>4000</v>
      </c>
      <c r="E304" s="158">
        <v>4000</v>
      </c>
      <c r="F304" s="158">
        <v>4000</v>
      </c>
      <c r="G304" s="159">
        <v>4000</v>
      </c>
    </row>
    <row r="305" spans="1:7" x14ac:dyDescent="0.25">
      <c r="A305" s="314"/>
      <c r="B305" s="157" t="s">
        <v>602</v>
      </c>
      <c r="C305" s="157" t="s">
        <v>613</v>
      </c>
      <c r="D305" s="158">
        <v>800</v>
      </c>
      <c r="E305" s="158">
        <v>1000</v>
      </c>
      <c r="F305" s="158">
        <v>1000</v>
      </c>
      <c r="G305" s="159">
        <v>1000</v>
      </c>
    </row>
    <row r="306" spans="1:7" x14ac:dyDescent="0.25">
      <c r="A306" s="314"/>
      <c r="B306" s="157" t="s">
        <v>602</v>
      </c>
      <c r="C306" s="157" t="s">
        <v>614</v>
      </c>
      <c r="D306" s="158">
        <v>0</v>
      </c>
      <c r="E306" s="158">
        <v>3000</v>
      </c>
      <c r="F306" s="158">
        <v>3000</v>
      </c>
      <c r="G306" s="159">
        <v>3000</v>
      </c>
    </row>
    <row r="307" spans="1:7" x14ac:dyDescent="0.25">
      <c r="A307" s="314"/>
      <c r="B307" s="157" t="s">
        <v>602</v>
      </c>
      <c r="C307" s="157" t="s">
        <v>615</v>
      </c>
      <c r="D307" s="158">
        <v>0</v>
      </c>
      <c r="E307" s="158">
        <v>0</v>
      </c>
      <c r="F307" s="158">
        <v>2000</v>
      </c>
      <c r="G307" s="159">
        <v>2000</v>
      </c>
    </row>
    <row r="308" spans="1:7" x14ac:dyDescent="0.25">
      <c r="A308" s="314"/>
      <c r="B308" s="157" t="s">
        <v>602</v>
      </c>
      <c r="C308" s="157" t="s">
        <v>616</v>
      </c>
      <c r="D308" s="158">
        <v>2000</v>
      </c>
      <c r="E308" s="158">
        <v>2000</v>
      </c>
      <c r="F308" s="158">
        <v>0</v>
      </c>
      <c r="G308" s="159">
        <v>0</v>
      </c>
    </row>
    <row r="309" spans="1:7" x14ac:dyDescent="0.25">
      <c r="A309" s="314"/>
      <c r="B309" s="157" t="s">
        <v>602</v>
      </c>
      <c r="C309" s="157" t="s">
        <v>617</v>
      </c>
      <c r="D309" s="158">
        <v>1500</v>
      </c>
      <c r="E309" s="158">
        <v>0</v>
      </c>
      <c r="F309" s="158">
        <v>0</v>
      </c>
      <c r="G309" s="159">
        <v>0</v>
      </c>
    </row>
    <row r="310" spans="1:7" x14ac:dyDescent="0.25">
      <c r="A310" s="314"/>
      <c r="B310" s="157" t="s">
        <v>618</v>
      </c>
      <c r="C310" s="157" t="s">
        <v>619</v>
      </c>
      <c r="D310" s="158">
        <v>4000</v>
      </c>
      <c r="E310" s="158">
        <v>4000</v>
      </c>
      <c r="F310" s="158">
        <v>0</v>
      </c>
      <c r="G310" s="159">
        <v>0</v>
      </c>
    </row>
    <row r="311" spans="1:7" ht="21.75" x14ac:dyDescent="0.25">
      <c r="A311" s="314"/>
      <c r="B311" s="157" t="s">
        <v>620</v>
      </c>
      <c r="C311" s="157" t="s">
        <v>621</v>
      </c>
      <c r="D311" s="158">
        <v>25000</v>
      </c>
      <c r="E311" s="158">
        <v>25000</v>
      </c>
      <c r="F311" s="158">
        <v>30000</v>
      </c>
      <c r="G311" s="159">
        <v>30000</v>
      </c>
    </row>
    <row r="312" spans="1:7" x14ac:dyDescent="0.25">
      <c r="A312" s="314"/>
      <c r="B312" s="157" t="s">
        <v>620</v>
      </c>
      <c r="C312" s="157" t="s">
        <v>622</v>
      </c>
      <c r="D312" s="158">
        <v>6500</v>
      </c>
      <c r="E312" s="158">
        <v>6500</v>
      </c>
      <c r="F312" s="158">
        <v>6500</v>
      </c>
      <c r="G312" s="159">
        <v>6500</v>
      </c>
    </row>
    <row r="313" spans="1:7" x14ac:dyDescent="0.25">
      <c r="A313" s="315"/>
      <c r="B313" s="157"/>
      <c r="C313" s="157" t="s">
        <v>623</v>
      </c>
      <c r="D313" s="158">
        <v>0</v>
      </c>
      <c r="E313" s="158">
        <v>2500</v>
      </c>
      <c r="F313" s="158">
        <v>2500</v>
      </c>
      <c r="G313" s="159">
        <v>3000</v>
      </c>
    </row>
    <row r="314" spans="1:7" x14ac:dyDescent="0.25">
      <c r="A314" s="316" t="s">
        <v>624</v>
      </c>
      <c r="B314" s="316"/>
      <c r="C314" s="317"/>
      <c r="D314" s="160">
        <v>211922</v>
      </c>
      <c r="E314" s="160">
        <v>249322</v>
      </c>
      <c r="F314" s="160">
        <v>266600</v>
      </c>
      <c r="G314" s="161">
        <v>231900</v>
      </c>
    </row>
    <row r="315" spans="1:7" x14ac:dyDescent="0.25">
      <c r="A315" s="313" t="s">
        <v>151</v>
      </c>
      <c r="B315" s="157" t="s">
        <v>625</v>
      </c>
      <c r="C315" s="157" t="s">
        <v>626</v>
      </c>
      <c r="D315" s="158">
        <v>1300</v>
      </c>
      <c r="E315" s="158">
        <v>0</v>
      </c>
      <c r="F315" s="158">
        <v>0</v>
      </c>
      <c r="G315" s="159">
        <v>0</v>
      </c>
    </row>
    <row r="316" spans="1:7" x14ac:dyDescent="0.25">
      <c r="A316" s="314"/>
      <c r="B316" s="157" t="s">
        <v>627</v>
      </c>
      <c r="C316" s="157" t="s">
        <v>628</v>
      </c>
      <c r="D316" s="158">
        <v>1300</v>
      </c>
      <c r="E316" s="158">
        <v>0</v>
      </c>
      <c r="F316" s="158">
        <v>0</v>
      </c>
      <c r="G316" s="159">
        <v>0</v>
      </c>
    </row>
    <row r="317" spans="1:7" x14ac:dyDescent="0.25">
      <c r="A317" s="314"/>
      <c r="B317" s="157" t="s">
        <v>629</v>
      </c>
      <c r="C317" s="157" t="s">
        <v>630</v>
      </c>
      <c r="D317" s="158">
        <v>0</v>
      </c>
      <c r="E317" s="158">
        <v>0</v>
      </c>
      <c r="F317" s="158">
        <v>4500</v>
      </c>
      <c r="G317" s="159">
        <v>4500</v>
      </c>
    </row>
    <row r="318" spans="1:7" x14ac:dyDescent="0.25">
      <c r="A318" s="314"/>
      <c r="B318" s="157" t="s">
        <v>631</v>
      </c>
      <c r="C318" s="157" t="s">
        <v>632</v>
      </c>
      <c r="D318" s="158">
        <v>0</v>
      </c>
      <c r="E318" s="158">
        <v>1000</v>
      </c>
      <c r="F318" s="158">
        <v>1000</v>
      </c>
      <c r="G318" s="159">
        <v>1000</v>
      </c>
    </row>
    <row r="319" spans="1:7" ht="32.6" x14ac:dyDescent="0.25">
      <c r="A319" s="314"/>
      <c r="B319" s="157" t="s">
        <v>633</v>
      </c>
      <c r="C319" s="157" t="s">
        <v>634</v>
      </c>
      <c r="D319" s="158">
        <v>0</v>
      </c>
      <c r="E319" s="158">
        <v>0</v>
      </c>
      <c r="F319" s="158">
        <v>1300</v>
      </c>
      <c r="G319" s="159">
        <v>1300</v>
      </c>
    </row>
    <row r="320" spans="1:7" x14ac:dyDescent="0.25">
      <c r="A320" s="314"/>
      <c r="B320" s="157" t="s">
        <v>635</v>
      </c>
      <c r="C320" s="157" t="s">
        <v>636</v>
      </c>
      <c r="D320" s="158">
        <v>0</v>
      </c>
      <c r="E320" s="158">
        <v>1000</v>
      </c>
      <c r="F320" s="158">
        <v>1000</v>
      </c>
      <c r="G320" s="159">
        <v>1000</v>
      </c>
    </row>
    <row r="321" spans="1:7" x14ac:dyDescent="0.25">
      <c r="A321" s="314"/>
      <c r="B321" s="157" t="s">
        <v>515</v>
      </c>
      <c r="C321" s="157" t="s">
        <v>637</v>
      </c>
      <c r="D321" s="158">
        <v>0</v>
      </c>
      <c r="E321" s="158">
        <v>800</v>
      </c>
      <c r="F321" s="158">
        <v>800</v>
      </c>
      <c r="G321" s="159">
        <v>800</v>
      </c>
    </row>
    <row r="322" spans="1:7" ht="21.75" x14ac:dyDescent="0.25">
      <c r="A322" s="314"/>
      <c r="B322" s="157" t="s">
        <v>515</v>
      </c>
      <c r="C322" s="157" t="s">
        <v>638</v>
      </c>
      <c r="D322" s="158">
        <v>800</v>
      </c>
      <c r="E322" s="158">
        <v>0</v>
      </c>
      <c r="F322" s="158">
        <v>0</v>
      </c>
      <c r="G322" s="159">
        <v>0</v>
      </c>
    </row>
    <row r="323" spans="1:7" x14ac:dyDescent="0.25">
      <c r="A323" s="314"/>
      <c r="B323" s="157" t="s">
        <v>192</v>
      </c>
      <c r="C323" s="157" t="s">
        <v>639</v>
      </c>
      <c r="D323" s="158">
        <v>0</v>
      </c>
      <c r="E323" s="158">
        <v>0</v>
      </c>
      <c r="F323" s="158">
        <v>1000</v>
      </c>
      <c r="G323" s="159">
        <v>1000</v>
      </c>
    </row>
    <row r="324" spans="1:7" ht="21.75" x14ac:dyDescent="0.25">
      <c r="A324" s="314"/>
      <c r="B324" s="157" t="s">
        <v>640</v>
      </c>
      <c r="C324" s="157" t="s">
        <v>641</v>
      </c>
      <c r="D324" s="158">
        <v>600</v>
      </c>
      <c r="E324" s="158">
        <v>1200</v>
      </c>
      <c r="F324" s="158">
        <v>1200</v>
      </c>
      <c r="G324" s="159">
        <v>1200</v>
      </c>
    </row>
    <row r="325" spans="1:7" x14ac:dyDescent="0.25">
      <c r="A325" s="314"/>
      <c r="B325" s="157" t="s">
        <v>642</v>
      </c>
      <c r="C325" s="157" t="s">
        <v>643</v>
      </c>
      <c r="D325" s="158">
        <v>1500</v>
      </c>
      <c r="E325" s="158">
        <v>0</v>
      </c>
      <c r="F325" s="158">
        <v>0</v>
      </c>
      <c r="G325" s="159">
        <v>0</v>
      </c>
    </row>
    <row r="326" spans="1:7" x14ac:dyDescent="0.25">
      <c r="A326" s="314"/>
      <c r="B326" s="157" t="s">
        <v>538</v>
      </c>
      <c r="C326" s="157" t="s">
        <v>644</v>
      </c>
      <c r="D326" s="158">
        <v>2000</v>
      </c>
      <c r="E326" s="158">
        <v>2000</v>
      </c>
      <c r="F326" s="158">
        <v>2000</v>
      </c>
      <c r="G326" s="159">
        <v>2000</v>
      </c>
    </row>
    <row r="327" spans="1:7" x14ac:dyDescent="0.25">
      <c r="A327" s="314"/>
      <c r="B327" s="157" t="s">
        <v>645</v>
      </c>
      <c r="C327" s="157" t="s">
        <v>646</v>
      </c>
      <c r="D327" s="158">
        <v>1400</v>
      </c>
      <c r="E327" s="158">
        <v>1400</v>
      </c>
      <c r="F327" s="158">
        <v>1400</v>
      </c>
      <c r="G327" s="159">
        <v>1400</v>
      </c>
    </row>
    <row r="328" spans="1:7" x14ac:dyDescent="0.25">
      <c r="A328" s="314"/>
      <c r="B328" s="157" t="s">
        <v>208</v>
      </c>
      <c r="C328" s="157" t="s">
        <v>647</v>
      </c>
      <c r="D328" s="158">
        <v>1500</v>
      </c>
      <c r="E328" s="158">
        <v>0</v>
      </c>
      <c r="F328" s="158">
        <v>0</v>
      </c>
      <c r="G328" s="159">
        <v>0</v>
      </c>
    </row>
    <row r="329" spans="1:7" x14ac:dyDescent="0.25">
      <c r="A329" s="314"/>
      <c r="B329" s="157" t="s">
        <v>648</v>
      </c>
      <c r="C329" s="157" t="s">
        <v>649</v>
      </c>
      <c r="D329" s="158">
        <v>0</v>
      </c>
      <c r="E329" s="158">
        <v>1000</v>
      </c>
      <c r="F329" s="158">
        <v>3000</v>
      </c>
      <c r="G329" s="159">
        <v>3000</v>
      </c>
    </row>
    <row r="330" spans="1:7" ht="21.75" x14ac:dyDescent="0.25">
      <c r="A330" s="314"/>
      <c r="B330" s="157" t="s">
        <v>648</v>
      </c>
      <c r="C330" s="157" t="s">
        <v>650</v>
      </c>
      <c r="D330" s="158">
        <v>1000</v>
      </c>
      <c r="E330" s="158">
        <v>0</v>
      </c>
      <c r="F330" s="158">
        <v>0</v>
      </c>
      <c r="G330" s="159">
        <v>0</v>
      </c>
    </row>
    <row r="331" spans="1:7" x14ac:dyDescent="0.25">
      <c r="A331" s="314"/>
      <c r="B331" s="157" t="s">
        <v>327</v>
      </c>
      <c r="C331" s="157" t="s">
        <v>651</v>
      </c>
      <c r="D331" s="158">
        <v>0</v>
      </c>
      <c r="E331" s="158">
        <v>0</v>
      </c>
      <c r="F331" s="158">
        <v>500</v>
      </c>
      <c r="G331" s="159">
        <v>500</v>
      </c>
    </row>
    <row r="332" spans="1:7" x14ac:dyDescent="0.25">
      <c r="A332" s="314"/>
      <c r="B332" s="157" t="s">
        <v>652</v>
      </c>
      <c r="C332" s="157" t="s">
        <v>653</v>
      </c>
      <c r="D332" s="158">
        <v>0</v>
      </c>
      <c r="E332" s="158">
        <v>0</v>
      </c>
      <c r="F332" s="158">
        <v>4500</v>
      </c>
      <c r="G332" s="159">
        <v>4500</v>
      </c>
    </row>
    <row r="333" spans="1:7" ht="76.099999999999994" x14ac:dyDescent="0.25">
      <c r="A333" s="314"/>
      <c r="B333" s="157" t="s">
        <v>224</v>
      </c>
      <c r="C333" s="157" t="s">
        <v>654</v>
      </c>
      <c r="D333" s="158">
        <v>0</v>
      </c>
      <c r="E333" s="158">
        <v>0</v>
      </c>
      <c r="F333" s="158">
        <v>1300</v>
      </c>
      <c r="G333" s="159">
        <v>1600</v>
      </c>
    </row>
    <row r="334" spans="1:7" ht="43.5" x14ac:dyDescent="0.25">
      <c r="A334" s="314"/>
      <c r="B334" s="157" t="s">
        <v>655</v>
      </c>
      <c r="C334" s="157" t="s">
        <v>656</v>
      </c>
      <c r="D334" s="158">
        <v>0</v>
      </c>
      <c r="E334" s="158">
        <v>500</v>
      </c>
      <c r="F334" s="158">
        <v>500</v>
      </c>
      <c r="G334" s="159">
        <v>500</v>
      </c>
    </row>
    <row r="335" spans="1:7" ht="21.75" x14ac:dyDescent="0.25">
      <c r="A335" s="314"/>
      <c r="B335" s="157" t="s">
        <v>351</v>
      </c>
      <c r="C335" s="157" t="s">
        <v>657</v>
      </c>
      <c r="D335" s="158">
        <v>600</v>
      </c>
      <c r="E335" s="158">
        <v>600</v>
      </c>
      <c r="F335" s="158">
        <v>600</v>
      </c>
      <c r="G335" s="159">
        <v>600</v>
      </c>
    </row>
    <row r="336" spans="1:7" x14ac:dyDescent="0.25">
      <c r="A336" s="314"/>
      <c r="B336" s="157" t="s">
        <v>351</v>
      </c>
      <c r="C336" s="157" t="s">
        <v>658</v>
      </c>
      <c r="D336" s="158">
        <v>600</v>
      </c>
      <c r="E336" s="158">
        <v>0</v>
      </c>
      <c r="F336" s="158">
        <v>0</v>
      </c>
      <c r="G336" s="159">
        <v>0</v>
      </c>
    </row>
    <row r="337" spans="1:7" ht="21.75" x14ac:dyDescent="0.25">
      <c r="A337" s="314"/>
      <c r="B337" s="157" t="s">
        <v>351</v>
      </c>
      <c r="C337" s="157" t="s">
        <v>659</v>
      </c>
      <c r="D337" s="158">
        <v>0</v>
      </c>
      <c r="E337" s="158">
        <v>600</v>
      </c>
      <c r="F337" s="158">
        <v>600</v>
      </c>
      <c r="G337" s="159">
        <v>600</v>
      </c>
    </row>
    <row r="338" spans="1:7" x14ac:dyDescent="0.25">
      <c r="A338" s="314"/>
      <c r="B338" s="157" t="s">
        <v>351</v>
      </c>
      <c r="C338" s="157" t="s">
        <v>660</v>
      </c>
      <c r="D338" s="158">
        <v>0</v>
      </c>
      <c r="E338" s="158">
        <v>500</v>
      </c>
      <c r="F338" s="158">
        <v>500</v>
      </c>
      <c r="G338" s="159">
        <v>500</v>
      </c>
    </row>
    <row r="339" spans="1:7" x14ac:dyDescent="0.25">
      <c r="A339" s="314"/>
      <c r="B339" s="157" t="s">
        <v>351</v>
      </c>
      <c r="C339" s="157" t="s">
        <v>661</v>
      </c>
      <c r="D339" s="158">
        <v>0</v>
      </c>
      <c r="E339" s="158">
        <v>2500</v>
      </c>
      <c r="F339" s="158">
        <v>2500</v>
      </c>
      <c r="G339" s="159">
        <v>2500</v>
      </c>
    </row>
    <row r="340" spans="1:7" ht="21.75" x14ac:dyDescent="0.25">
      <c r="A340" s="314"/>
      <c r="B340" s="157" t="s">
        <v>351</v>
      </c>
      <c r="C340" s="157" t="s">
        <v>662</v>
      </c>
      <c r="D340" s="158">
        <v>0</v>
      </c>
      <c r="E340" s="158">
        <v>500</v>
      </c>
      <c r="F340" s="158">
        <v>500</v>
      </c>
      <c r="G340" s="159">
        <v>500</v>
      </c>
    </row>
    <row r="341" spans="1:7" x14ac:dyDescent="0.25">
      <c r="A341" s="314"/>
      <c r="B341" s="157" t="s">
        <v>351</v>
      </c>
      <c r="C341" s="157" t="s">
        <v>663</v>
      </c>
      <c r="D341" s="158">
        <v>0</v>
      </c>
      <c r="E341" s="158">
        <v>0</v>
      </c>
      <c r="F341" s="158">
        <v>500</v>
      </c>
      <c r="G341" s="159">
        <v>500</v>
      </c>
    </row>
    <row r="342" spans="1:7" ht="21.75" x14ac:dyDescent="0.25">
      <c r="A342" s="314"/>
      <c r="B342" s="157" t="s">
        <v>351</v>
      </c>
      <c r="C342" s="157" t="s">
        <v>664</v>
      </c>
      <c r="D342" s="158">
        <v>150</v>
      </c>
      <c r="E342" s="158">
        <v>0</v>
      </c>
      <c r="F342" s="158">
        <v>0</v>
      </c>
      <c r="G342" s="159">
        <v>0</v>
      </c>
    </row>
    <row r="343" spans="1:7" ht="21.75" x14ac:dyDescent="0.25">
      <c r="A343" s="314"/>
      <c r="B343" s="157" t="s">
        <v>351</v>
      </c>
      <c r="C343" s="157" t="s">
        <v>665</v>
      </c>
      <c r="D343" s="158">
        <v>0</v>
      </c>
      <c r="E343" s="158">
        <v>1000</v>
      </c>
      <c r="F343" s="158">
        <v>1500</v>
      </c>
      <c r="G343" s="159">
        <v>1500</v>
      </c>
    </row>
    <row r="344" spans="1:7" x14ac:dyDescent="0.25">
      <c r="A344" s="314"/>
      <c r="B344" s="157" t="s">
        <v>351</v>
      </c>
      <c r="C344" s="157" t="s">
        <v>666</v>
      </c>
      <c r="D344" s="158">
        <v>0</v>
      </c>
      <c r="E344" s="158">
        <v>600</v>
      </c>
      <c r="F344" s="158">
        <v>600</v>
      </c>
      <c r="G344" s="159">
        <v>600</v>
      </c>
    </row>
    <row r="345" spans="1:7" x14ac:dyDescent="0.25">
      <c r="A345" s="314"/>
      <c r="B345" s="157" t="s">
        <v>351</v>
      </c>
      <c r="C345" s="157" t="s">
        <v>667</v>
      </c>
      <c r="D345" s="158">
        <v>0</v>
      </c>
      <c r="E345" s="158">
        <v>200</v>
      </c>
      <c r="F345" s="158">
        <v>300</v>
      </c>
      <c r="G345" s="159">
        <v>300</v>
      </c>
    </row>
    <row r="346" spans="1:7" ht="21.75" x14ac:dyDescent="0.25">
      <c r="A346" s="314"/>
      <c r="B346" s="157" t="s">
        <v>351</v>
      </c>
      <c r="C346" s="157" t="s">
        <v>668</v>
      </c>
      <c r="D346" s="158">
        <v>0</v>
      </c>
      <c r="E346" s="158">
        <v>0</v>
      </c>
      <c r="F346" s="158">
        <v>750</v>
      </c>
      <c r="G346" s="159">
        <v>0</v>
      </c>
    </row>
    <row r="347" spans="1:7" ht="21.75" x14ac:dyDescent="0.25">
      <c r="A347" s="314"/>
      <c r="B347" s="157" t="s">
        <v>351</v>
      </c>
      <c r="C347" s="157" t="s">
        <v>669</v>
      </c>
      <c r="D347" s="158">
        <v>0</v>
      </c>
      <c r="E347" s="158">
        <v>0</v>
      </c>
      <c r="F347" s="158">
        <v>750</v>
      </c>
      <c r="G347" s="159">
        <v>0</v>
      </c>
    </row>
    <row r="348" spans="1:7" ht="21.75" x14ac:dyDescent="0.25">
      <c r="A348" s="314"/>
      <c r="B348" s="157" t="s">
        <v>351</v>
      </c>
      <c r="C348" s="157" t="s">
        <v>670</v>
      </c>
      <c r="D348" s="158">
        <v>0</v>
      </c>
      <c r="E348" s="158">
        <v>0</v>
      </c>
      <c r="F348" s="158">
        <v>750</v>
      </c>
      <c r="G348" s="159">
        <v>0</v>
      </c>
    </row>
    <row r="349" spans="1:7" ht="32.6" x14ac:dyDescent="0.25">
      <c r="A349" s="314"/>
      <c r="B349" s="157" t="s">
        <v>351</v>
      </c>
      <c r="C349" s="157" t="s">
        <v>671</v>
      </c>
      <c r="D349" s="158">
        <v>0</v>
      </c>
      <c r="E349" s="158">
        <v>0</v>
      </c>
      <c r="F349" s="158">
        <v>750</v>
      </c>
      <c r="G349" s="159">
        <v>0</v>
      </c>
    </row>
    <row r="350" spans="1:7" ht="32.6" x14ac:dyDescent="0.25">
      <c r="A350" s="314"/>
      <c r="B350" s="157" t="s">
        <v>351</v>
      </c>
      <c r="C350" s="157" t="s">
        <v>672</v>
      </c>
      <c r="D350" s="158">
        <v>0</v>
      </c>
      <c r="E350" s="158">
        <v>900</v>
      </c>
      <c r="F350" s="158">
        <v>900</v>
      </c>
      <c r="G350" s="159">
        <v>900</v>
      </c>
    </row>
    <row r="351" spans="1:7" ht="21.75" x14ac:dyDescent="0.25">
      <c r="A351" s="314"/>
      <c r="B351" s="157" t="s">
        <v>351</v>
      </c>
      <c r="C351" s="157" t="s">
        <v>673</v>
      </c>
      <c r="D351" s="158">
        <v>0</v>
      </c>
      <c r="E351" s="158">
        <v>0</v>
      </c>
      <c r="F351" s="158">
        <v>700</v>
      </c>
      <c r="G351" s="159">
        <v>0</v>
      </c>
    </row>
    <row r="352" spans="1:7" ht="32.6" x14ac:dyDescent="0.25">
      <c r="A352" s="314"/>
      <c r="B352" s="157" t="s">
        <v>351</v>
      </c>
      <c r="C352" s="157" t="s">
        <v>674</v>
      </c>
      <c r="D352" s="158">
        <v>2500</v>
      </c>
      <c r="E352" s="158">
        <v>0</v>
      </c>
      <c r="F352" s="158">
        <v>0</v>
      </c>
      <c r="G352" s="159">
        <v>0</v>
      </c>
    </row>
    <row r="353" spans="1:7" ht="21.75" x14ac:dyDescent="0.25">
      <c r="A353" s="314"/>
      <c r="B353" s="157" t="s">
        <v>351</v>
      </c>
      <c r="C353" s="157" t="s">
        <v>675</v>
      </c>
      <c r="D353" s="158">
        <v>0</v>
      </c>
      <c r="E353" s="158">
        <v>200</v>
      </c>
      <c r="F353" s="158">
        <v>300</v>
      </c>
      <c r="G353" s="159">
        <v>300</v>
      </c>
    </row>
    <row r="354" spans="1:7" ht="21.75" x14ac:dyDescent="0.25">
      <c r="A354" s="314"/>
      <c r="B354" s="157" t="s">
        <v>351</v>
      </c>
      <c r="C354" s="157" t="s">
        <v>676</v>
      </c>
      <c r="D354" s="158">
        <v>0</v>
      </c>
      <c r="E354" s="158">
        <v>2500</v>
      </c>
      <c r="F354" s="158">
        <v>0</v>
      </c>
      <c r="G354" s="159">
        <v>1000</v>
      </c>
    </row>
    <row r="355" spans="1:7" x14ac:dyDescent="0.25">
      <c r="A355" s="314"/>
      <c r="B355" s="157" t="s">
        <v>351</v>
      </c>
      <c r="C355" s="157" t="s">
        <v>677</v>
      </c>
      <c r="D355" s="158">
        <v>0</v>
      </c>
      <c r="E355" s="158">
        <v>1500</v>
      </c>
      <c r="F355" s="158">
        <v>1500</v>
      </c>
      <c r="G355" s="159">
        <v>1500</v>
      </c>
    </row>
    <row r="356" spans="1:7" x14ac:dyDescent="0.25">
      <c r="A356" s="314"/>
      <c r="B356" s="157" t="s">
        <v>351</v>
      </c>
      <c r="C356" s="157" t="s">
        <v>678</v>
      </c>
      <c r="D356" s="158">
        <v>0</v>
      </c>
      <c r="E356" s="158">
        <v>1500</v>
      </c>
      <c r="F356" s="158">
        <v>1500</v>
      </c>
      <c r="G356" s="159">
        <v>1500</v>
      </c>
    </row>
    <row r="357" spans="1:7" x14ac:dyDescent="0.25">
      <c r="A357" s="314"/>
      <c r="B357" s="157" t="s">
        <v>351</v>
      </c>
      <c r="C357" s="157" t="s">
        <v>679</v>
      </c>
      <c r="D357" s="158">
        <v>0</v>
      </c>
      <c r="E357" s="158">
        <v>1500</v>
      </c>
      <c r="F357" s="158">
        <v>1500</v>
      </c>
      <c r="G357" s="159">
        <v>1500</v>
      </c>
    </row>
    <row r="358" spans="1:7" ht="65.25" x14ac:dyDescent="0.25">
      <c r="A358" s="314"/>
      <c r="B358" s="157" t="s">
        <v>351</v>
      </c>
      <c r="C358" s="157" t="s">
        <v>680</v>
      </c>
      <c r="D358" s="158">
        <v>0</v>
      </c>
      <c r="E358" s="158">
        <v>200</v>
      </c>
      <c r="F358" s="158">
        <v>800</v>
      </c>
      <c r="G358" s="159">
        <v>800</v>
      </c>
    </row>
    <row r="359" spans="1:7" x14ac:dyDescent="0.25">
      <c r="A359" s="314"/>
      <c r="B359" s="157" t="s">
        <v>351</v>
      </c>
      <c r="C359" s="157" t="s">
        <v>681</v>
      </c>
      <c r="D359" s="158">
        <v>500</v>
      </c>
      <c r="E359" s="158">
        <v>0</v>
      </c>
      <c r="F359" s="158">
        <v>0</v>
      </c>
      <c r="G359" s="159">
        <v>0</v>
      </c>
    </row>
    <row r="360" spans="1:7" ht="21.75" x14ac:dyDescent="0.25">
      <c r="A360" s="314"/>
      <c r="B360" s="157" t="s">
        <v>602</v>
      </c>
      <c r="C360" s="157" t="s">
        <v>682</v>
      </c>
      <c r="D360" s="158">
        <v>0</v>
      </c>
      <c r="E360" s="158">
        <v>2000</v>
      </c>
      <c r="F360" s="158">
        <v>2000</v>
      </c>
      <c r="G360" s="159">
        <v>2000</v>
      </c>
    </row>
    <row r="361" spans="1:7" x14ac:dyDescent="0.25">
      <c r="A361" s="314"/>
      <c r="B361" s="157" t="s">
        <v>602</v>
      </c>
      <c r="C361" s="157" t="s">
        <v>683</v>
      </c>
      <c r="D361" s="158">
        <v>2400</v>
      </c>
      <c r="E361" s="158">
        <v>0</v>
      </c>
      <c r="F361" s="158">
        <v>0</v>
      </c>
      <c r="G361" s="159">
        <v>0</v>
      </c>
    </row>
    <row r="362" spans="1:7" ht="43.5" x14ac:dyDescent="0.25">
      <c r="A362" s="314"/>
      <c r="B362" s="157" t="s">
        <v>602</v>
      </c>
      <c r="C362" s="157" t="s">
        <v>684</v>
      </c>
      <c r="D362" s="158">
        <v>2800</v>
      </c>
      <c r="E362" s="158">
        <v>2800</v>
      </c>
      <c r="F362" s="158">
        <v>3000</v>
      </c>
      <c r="G362" s="159">
        <v>3000</v>
      </c>
    </row>
    <row r="363" spans="1:7" ht="21.75" x14ac:dyDescent="0.25">
      <c r="A363" s="314"/>
      <c r="B363" s="157" t="s">
        <v>602</v>
      </c>
      <c r="C363" s="157" t="s">
        <v>685</v>
      </c>
      <c r="D363" s="158">
        <v>500</v>
      </c>
      <c r="E363" s="158">
        <v>500</v>
      </c>
      <c r="F363" s="158">
        <v>500</v>
      </c>
      <c r="G363" s="159">
        <v>500</v>
      </c>
    </row>
    <row r="364" spans="1:7" x14ac:dyDescent="0.25">
      <c r="A364" s="314"/>
      <c r="B364" s="157" t="s">
        <v>602</v>
      </c>
      <c r="C364" s="157" t="s">
        <v>686</v>
      </c>
      <c r="D364" s="158">
        <v>500</v>
      </c>
      <c r="E364" s="158">
        <v>0</v>
      </c>
      <c r="F364" s="158">
        <v>0</v>
      </c>
      <c r="G364" s="159">
        <v>0</v>
      </c>
    </row>
    <row r="365" spans="1:7" x14ac:dyDescent="0.25">
      <c r="A365" s="314"/>
      <c r="B365" s="157" t="s">
        <v>602</v>
      </c>
      <c r="C365" s="157" t="s">
        <v>687</v>
      </c>
      <c r="D365" s="158">
        <v>1000</v>
      </c>
      <c r="E365" s="158">
        <v>0</v>
      </c>
      <c r="F365" s="158">
        <v>0</v>
      </c>
      <c r="G365" s="159">
        <v>0</v>
      </c>
    </row>
    <row r="366" spans="1:7" ht="21.75" x14ac:dyDescent="0.25">
      <c r="A366" s="314"/>
      <c r="B366" s="157" t="s">
        <v>602</v>
      </c>
      <c r="C366" s="157" t="s">
        <v>688</v>
      </c>
      <c r="D366" s="158">
        <v>0</v>
      </c>
      <c r="E366" s="158">
        <v>2000</v>
      </c>
      <c r="F366" s="158">
        <v>2000</v>
      </c>
      <c r="G366" s="159">
        <v>2000</v>
      </c>
    </row>
    <row r="367" spans="1:7" x14ac:dyDescent="0.25">
      <c r="A367" s="314"/>
      <c r="B367" s="157" t="s">
        <v>602</v>
      </c>
      <c r="C367" s="157" t="s">
        <v>689</v>
      </c>
      <c r="D367" s="158">
        <v>0</v>
      </c>
      <c r="E367" s="158">
        <v>3000</v>
      </c>
      <c r="F367" s="158">
        <v>3000</v>
      </c>
      <c r="G367" s="159">
        <v>0</v>
      </c>
    </row>
    <row r="368" spans="1:7" x14ac:dyDescent="0.25">
      <c r="A368" s="314"/>
      <c r="B368" s="157" t="s">
        <v>602</v>
      </c>
      <c r="C368" s="157" t="s">
        <v>690</v>
      </c>
      <c r="D368" s="158">
        <v>0</v>
      </c>
      <c r="E368" s="158">
        <v>0</v>
      </c>
      <c r="F368" s="158">
        <v>0</v>
      </c>
      <c r="G368" s="159">
        <v>3000</v>
      </c>
    </row>
    <row r="369" spans="1:7" x14ac:dyDescent="0.25">
      <c r="A369" s="314"/>
      <c r="B369" s="157" t="s">
        <v>602</v>
      </c>
      <c r="C369" s="157" t="s">
        <v>691</v>
      </c>
      <c r="D369" s="158">
        <v>1000</v>
      </c>
      <c r="E369" s="158">
        <v>0</v>
      </c>
      <c r="F369" s="158">
        <v>0</v>
      </c>
      <c r="G369" s="159">
        <v>0</v>
      </c>
    </row>
    <row r="370" spans="1:7" ht="21.75" x14ac:dyDescent="0.25">
      <c r="A370" s="314"/>
      <c r="B370" s="157" t="s">
        <v>602</v>
      </c>
      <c r="C370" s="157" t="s">
        <v>692</v>
      </c>
      <c r="D370" s="158">
        <v>100</v>
      </c>
      <c r="E370" s="158">
        <v>100</v>
      </c>
      <c r="F370" s="158">
        <v>0</v>
      </c>
      <c r="G370" s="159">
        <v>0</v>
      </c>
    </row>
    <row r="371" spans="1:7" x14ac:dyDescent="0.25">
      <c r="A371" s="314"/>
      <c r="B371" s="157" t="s">
        <v>620</v>
      </c>
      <c r="C371" s="157" t="s">
        <v>693</v>
      </c>
      <c r="D371" s="158">
        <v>5000</v>
      </c>
      <c r="E371" s="158">
        <v>5000</v>
      </c>
      <c r="F371" s="158">
        <v>5000</v>
      </c>
      <c r="G371" s="159">
        <v>5000</v>
      </c>
    </row>
    <row r="372" spans="1:7" x14ac:dyDescent="0.25">
      <c r="A372" s="314"/>
      <c r="B372" s="157" t="s">
        <v>620</v>
      </c>
      <c r="C372" s="157" t="s">
        <v>694</v>
      </c>
      <c r="D372" s="158">
        <v>1300</v>
      </c>
      <c r="E372" s="158">
        <v>2000</v>
      </c>
      <c r="F372" s="158">
        <v>2500</v>
      </c>
      <c r="G372" s="159">
        <v>2500</v>
      </c>
    </row>
    <row r="373" spans="1:7" x14ac:dyDescent="0.25">
      <c r="A373" s="314"/>
      <c r="B373" s="157"/>
      <c r="C373" s="157" t="s">
        <v>695</v>
      </c>
      <c r="D373" s="158">
        <v>0</v>
      </c>
      <c r="E373" s="158">
        <v>0</v>
      </c>
      <c r="F373" s="158">
        <v>100</v>
      </c>
      <c r="G373" s="159">
        <v>100</v>
      </c>
    </row>
    <row r="374" spans="1:7" ht="21.75" x14ac:dyDescent="0.25">
      <c r="A374" s="314"/>
      <c r="B374" s="157"/>
      <c r="C374" s="157" t="s">
        <v>662</v>
      </c>
      <c r="D374" s="158">
        <v>500</v>
      </c>
      <c r="E374" s="158">
        <v>0</v>
      </c>
      <c r="F374" s="158">
        <v>0</v>
      </c>
      <c r="G374" s="159">
        <v>0</v>
      </c>
    </row>
    <row r="375" spans="1:7" x14ac:dyDescent="0.25">
      <c r="A375" s="314"/>
      <c r="B375" s="157"/>
      <c r="C375" s="157" t="s">
        <v>696</v>
      </c>
      <c r="D375" s="158">
        <v>500</v>
      </c>
      <c r="E375" s="158">
        <v>0</v>
      </c>
      <c r="F375" s="158">
        <v>0</v>
      </c>
      <c r="G375" s="159">
        <v>0</v>
      </c>
    </row>
    <row r="376" spans="1:7" ht="32.6" x14ac:dyDescent="0.25">
      <c r="A376" s="314"/>
      <c r="B376" s="157"/>
      <c r="C376" s="157" t="s">
        <v>672</v>
      </c>
      <c r="D376" s="158">
        <v>500</v>
      </c>
      <c r="E376" s="158">
        <v>0</v>
      </c>
      <c r="F376" s="158">
        <v>0</v>
      </c>
      <c r="G376" s="159">
        <v>0</v>
      </c>
    </row>
    <row r="377" spans="1:7" ht="43.5" x14ac:dyDescent="0.25">
      <c r="A377" s="314"/>
      <c r="B377" s="157"/>
      <c r="C377" s="157" t="s">
        <v>697</v>
      </c>
      <c r="D377" s="158">
        <v>500</v>
      </c>
      <c r="E377" s="158">
        <v>0</v>
      </c>
      <c r="F377" s="158">
        <v>0</v>
      </c>
      <c r="G377" s="159">
        <v>0</v>
      </c>
    </row>
    <row r="378" spans="1:7" ht="32.6" x14ac:dyDescent="0.25">
      <c r="A378" s="314"/>
      <c r="B378" s="157"/>
      <c r="C378" s="157" t="s">
        <v>698</v>
      </c>
      <c r="D378" s="158">
        <v>1900</v>
      </c>
      <c r="E378" s="158">
        <v>1900</v>
      </c>
      <c r="F378" s="158">
        <v>1900</v>
      </c>
      <c r="G378" s="159">
        <v>1900</v>
      </c>
    </row>
    <row r="379" spans="1:7" x14ac:dyDescent="0.25">
      <c r="A379" s="314"/>
      <c r="B379" s="157"/>
      <c r="C379" s="157" t="s">
        <v>699</v>
      </c>
      <c r="D379" s="158">
        <v>800</v>
      </c>
      <c r="E379" s="158">
        <v>0</v>
      </c>
      <c r="F379" s="158">
        <v>0</v>
      </c>
      <c r="G379" s="159">
        <v>0</v>
      </c>
    </row>
    <row r="380" spans="1:7" x14ac:dyDescent="0.25">
      <c r="A380" s="315"/>
      <c r="B380" s="157"/>
      <c r="C380" s="157"/>
      <c r="D380" s="158">
        <v>39200</v>
      </c>
      <c r="E380" s="158">
        <v>21500</v>
      </c>
      <c r="F380" s="158">
        <v>22000</v>
      </c>
      <c r="G380" s="159">
        <v>22500</v>
      </c>
    </row>
    <row r="381" spans="1:7" x14ac:dyDescent="0.25">
      <c r="A381" s="316" t="s">
        <v>700</v>
      </c>
      <c r="B381" s="316"/>
      <c r="C381" s="317"/>
      <c r="D381" s="160">
        <v>74250</v>
      </c>
      <c r="E381" s="160">
        <v>64500</v>
      </c>
      <c r="F381" s="160">
        <v>83800</v>
      </c>
      <c r="G381" s="161">
        <v>81900</v>
      </c>
    </row>
    <row r="382" spans="1:7" x14ac:dyDescent="0.25">
      <c r="A382" s="316" t="s">
        <v>701</v>
      </c>
      <c r="B382" s="316"/>
      <c r="C382" s="317"/>
      <c r="D382" s="162">
        <v>4617852</v>
      </c>
      <c r="E382" s="162">
        <v>4967722</v>
      </c>
      <c r="F382" s="162">
        <v>5347700</v>
      </c>
      <c r="G382" s="163">
        <v>5267850</v>
      </c>
    </row>
    <row r="383" spans="1:7" ht="27" customHeight="1" x14ac:dyDescent="0.25">
      <c r="A383" s="320" t="s">
        <v>701</v>
      </c>
      <c r="B383" s="320"/>
      <c r="C383" s="321"/>
      <c r="D383" s="164">
        <v>4617852</v>
      </c>
      <c r="E383" s="164">
        <v>4967722</v>
      </c>
      <c r="F383" s="164">
        <v>5347700</v>
      </c>
      <c r="G383" s="165">
        <v>5267850</v>
      </c>
    </row>
    <row r="384" spans="1:7" ht="25.15" customHeight="1" x14ac:dyDescent="0.25">
      <c r="A384" s="319" t="s">
        <v>6</v>
      </c>
      <c r="B384" s="319"/>
      <c r="C384" s="319"/>
      <c r="D384" s="319"/>
      <c r="E384" s="319"/>
      <c r="F384" s="319"/>
      <c r="G384" s="319"/>
    </row>
    <row r="385" spans="1:7" ht="21.75" x14ac:dyDescent="0.2">
      <c r="A385" s="154" t="s">
        <v>166</v>
      </c>
      <c r="B385" s="155" t="s">
        <v>167</v>
      </c>
      <c r="C385" s="155" t="s">
        <v>168</v>
      </c>
      <c r="D385" s="155" t="s">
        <v>1</v>
      </c>
      <c r="E385" s="155" t="s">
        <v>169</v>
      </c>
      <c r="F385" s="155" t="s">
        <v>170</v>
      </c>
      <c r="G385" s="156" t="s">
        <v>171</v>
      </c>
    </row>
    <row r="386" spans="1:7" x14ac:dyDescent="0.25">
      <c r="A386" s="313" t="s">
        <v>172</v>
      </c>
      <c r="B386" s="157" t="s">
        <v>702</v>
      </c>
      <c r="C386" s="157" t="s">
        <v>703</v>
      </c>
      <c r="D386" s="158">
        <v>400</v>
      </c>
      <c r="E386" s="158">
        <v>400</v>
      </c>
      <c r="F386" s="158">
        <v>500</v>
      </c>
      <c r="G386" s="159">
        <v>500</v>
      </c>
    </row>
    <row r="387" spans="1:7" ht="21.75" x14ac:dyDescent="0.25">
      <c r="A387" s="314"/>
      <c r="B387" s="157" t="s">
        <v>704</v>
      </c>
      <c r="C387" s="157" t="s">
        <v>705</v>
      </c>
      <c r="D387" s="158">
        <v>400</v>
      </c>
      <c r="E387" s="158">
        <v>400</v>
      </c>
      <c r="F387" s="158">
        <v>400</v>
      </c>
      <c r="G387" s="159">
        <v>500</v>
      </c>
    </row>
    <row r="388" spans="1:7" ht="21.75" x14ac:dyDescent="0.25">
      <c r="A388" s="314"/>
      <c r="B388" s="157" t="s">
        <v>706</v>
      </c>
      <c r="C388" s="157" t="s">
        <v>707</v>
      </c>
      <c r="D388" s="158">
        <v>1600</v>
      </c>
      <c r="E388" s="158">
        <v>1700</v>
      </c>
      <c r="F388" s="158">
        <v>1700</v>
      </c>
      <c r="G388" s="159">
        <v>1700</v>
      </c>
    </row>
    <row r="389" spans="1:7" x14ac:dyDescent="0.25">
      <c r="A389" s="314"/>
      <c r="B389" s="157" t="s">
        <v>708</v>
      </c>
      <c r="C389" s="157" t="s">
        <v>709</v>
      </c>
      <c r="D389" s="158">
        <v>1500</v>
      </c>
      <c r="E389" s="158">
        <v>1300</v>
      </c>
      <c r="F389" s="158">
        <v>1400</v>
      </c>
      <c r="G389" s="159">
        <v>1400</v>
      </c>
    </row>
    <row r="390" spans="1:7" ht="21.75" x14ac:dyDescent="0.25">
      <c r="A390" s="314"/>
      <c r="B390" s="157" t="s">
        <v>710</v>
      </c>
      <c r="C390" s="157" t="s">
        <v>711</v>
      </c>
      <c r="D390" s="158">
        <v>800</v>
      </c>
      <c r="E390" s="158">
        <v>800</v>
      </c>
      <c r="F390" s="158">
        <v>800</v>
      </c>
      <c r="G390" s="159">
        <v>900</v>
      </c>
    </row>
    <row r="391" spans="1:7" x14ac:dyDescent="0.25">
      <c r="A391" s="314"/>
      <c r="B391" s="157" t="s">
        <v>712</v>
      </c>
      <c r="C391" s="157" t="s">
        <v>713</v>
      </c>
      <c r="D391" s="158">
        <v>200</v>
      </c>
      <c r="E391" s="158">
        <v>200</v>
      </c>
      <c r="F391" s="158">
        <v>400</v>
      </c>
      <c r="G391" s="159">
        <v>300</v>
      </c>
    </row>
    <row r="392" spans="1:7" ht="21.75" x14ac:dyDescent="0.25">
      <c r="A392" s="314"/>
      <c r="B392" s="157" t="s">
        <v>714</v>
      </c>
      <c r="C392" s="157" t="s">
        <v>715</v>
      </c>
      <c r="D392" s="158">
        <v>200</v>
      </c>
      <c r="E392" s="158">
        <v>200</v>
      </c>
      <c r="F392" s="158">
        <v>200</v>
      </c>
      <c r="G392" s="159">
        <v>200</v>
      </c>
    </row>
    <row r="393" spans="1:7" x14ac:dyDescent="0.25">
      <c r="A393" s="314"/>
      <c r="B393" s="157" t="s">
        <v>716</v>
      </c>
      <c r="C393" s="157" t="s">
        <v>717</v>
      </c>
      <c r="D393" s="158">
        <v>3000</v>
      </c>
      <c r="E393" s="158">
        <v>0</v>
      </c>
      <c r="F393" s="158">
        <v>0</v>
      </c>
      <c r="G393" s="159">
        <v>0</v>
      </c>
    </row>
    <row r="394" spans="1:7" x14ac:dyDescent="0.25">
      <c r="A394" s="314"/>
      <c r="B394" s="157" t="s">
        <v>718</v>
      </c>
      <c r="C394" s="157" t="s">
        <v>719</v>
      </c>
      <c r="D394" s="158">
        <v>0</v>
      </c>
      <c r="E394" s="158">
        <v>0</v>
      </c>
      <c r="F394" s="158">
        <v>800</v>
      </c>
      <c r="G394" s="159">
        <v>0</v>
      </c>
    </row>
    <row r="395" spans="1:7" ht="21.75" x14ac:dyDescent="0.25">
      <c r="A395" s="314"/>
      <c r="B395" s="157" t="s">
        <v>720</v>
      </c>
      <c r="C395" s="157" t="s">
        <v>721</v>
      </c>
      <c r="D395" s="158">
        <v>700</v>
      </c>
      <c r="E395" s="158">
        <v>700</v>
      </c>
      <c r="F395" s="158">
        <v>700</v>
      </c>
      <c r="G395" s="159">
        <v>700</v>
      </c>
    </row>
    <row r="396" spans="1:7" ht="21.75" x14ac:dyDescent="0.25">
      <c r="A396" s="314"/>
      <c r="B396" s="157" t="s">
        <v>722</v>
      </c>
      <c r="C396" s="157" t="s">
        <v>723</v>
      </c>
      <c r="D396" s="158">
        <v>1100</v>
      </c>
      <c r="E396" s="158">
        <v>1100</v>
      </c>
      <c r="F396" s="158">
        <v>1200</v>
      </c>
      <c r="G396" s="159">
        <v>1400</v>
      </c>
    </row>
    <row r="397" spans="1:7" x14ac:dyDescent="0.25">
      <c r="A397" s="314"/>
      <c r="B397" s="157" t="s">
        <v>724</v>
      </c>
      <c r="C397" s="157" t="s">
        <v>709</v>
      </c>
      <c r="D397" s="158">
        <v>1800</v>
      </c>
      <c r="E397" s="158">
        <v>1500</v>
      </c>
      <c r="F397" s="158">
        <v>1500</v>
      </c>
      <c r="G397" s="159">
        <v>1600</v>
      </c>
    </row>
    <row r="398" spans="1:7" x14ac:dyDescent="0.25">
      <c r="A398" s="314"/>
      <c r="B398" s="157" t="s">
        <v>725</v>
      </c>
      <c r="C398" s="157" t="s">
        <v>726</v>
      </c>
      <c r="D398" s="158">
        <v>0</v>
      </c>
      <c r="E398" s="158">
        <v>700</v>
      </c>
      <c r="F398" s="158">
        <v>700</v>
      </c>
      <c r="G398" s="159">
        <v>700</v>
      </c>
    </row>
    <row r="399" spans="1:7" ht="21.75" x14ac:dyDescent="0.25">
      <c r="A399" s="314"/>
      <c r="B399" s="157" t="s">
        <v>725</v>
      </c>
      <c r="C399" s="157" t="s">
        <v>727</v>
      </c>
      <c r="D399" s="158">
        <v>500</v>
      </c>
      <c r="E399" s="158">
        <v>0</v>
      </c>
      <c r="F399" s="158">
        <v>0</v>
      </c>
      <c r="G399" s="159">
        <v>0</v>
      </c>
    </row>
    <row r="400" spans="1:7" ht="21.75" x14ac:dyDescent="0.25">
      <c r="A400" s="314"/>
      <c r="B400" s="157" t="s">
        <v>728</v>
      </c>
      <c r="C400" s="157" t="s">
        <v>729</v>
      </c>
      <c r="D400" s="158">
        <v>18700</v>
      </c>
      <c r="E400" s="158">
        <v>16500</v>
      </c>
      <c r="F400" s="158">
        <v>17500</v>
      </c>
      <c r="G400" s="159">
        <v>18500</v>
      </c>
    </row>
    <row r="401" spans="1:7" ht="21.75" x14ac:dyDescent="0.25">
      <c r="A401" s="314"/>
      <c r="B401" s="157" t="s">
        <v>730</v>
      </c>
      <c r="C401" s="157" t="s">
        <v>731</v>
      </c>
      <c r="D401" s="158">
        <v>800</v>
      </c>
      <c r="E401" s="158">
        <v>0</v>
      </c>
      <c r="F401" s="158">
        <v>0</v>
      </c>
      <c r="G401" s="159">
        <v>0</v>
      </c>
    </row>
    <row r="402" spans="1:7" ht="21.75" x14ac:dyDescent="0.25">
      <c r="A402" s="314"/>
      <c r="B402" s="157" t="s">
        <v>732</v>
      </c>
      <c r="C402" s="157" t="s">
        <v>733</v>
      </c>
      <c r="D402" s="158">
        <v>19600</v>
      </c>
      <c r="E402" s="158">
        <v>17400</v>
      </c>
      <c r="F402" s="158">
        <v>18500</v>
      </c>
      <c r="G402" s="159">
        <v>19500</v>
      </c>
    </row>
    <row r="403" spans="1:7" x14ac:dyDescent="0.25">
      <c r="A403" s="314"/>
      <c r="B403" s="157" t="s">
        <v>734</v>
      </c>
      <c r="C403" s="157" t="s">
        <v>735</v>
      </c>
      <c r="D403" s="158">
        <v>300</v>
      </c>
      <c r="E403" s="158">
        <v>800</v>
      </c>
      <c r="F403" s="158">
        <v>800</v>
      </c>
      <c r="G403" s="159">
        <v>800</v>
      </c>
    </row>
    <row r="404" spans="1:7" x14ac:dyDescent="0.25">
      <c r="A404" s="315"/>
      <c r="B404" s="157" t="s">
        <v>736</v>
      </c>
      <c r="C404" s="157" t="s">
        <v>737</v>
      </c>
      <c r="D404" s="158">
        <v>0</v>
      </c>
      <c r="E404" s="158">
        <v>300</v>
      </c>
      <c r="F404" s="158">
        <v>300</v>
      </c>
      <c r="G404" s="159">
        <v>300</v>
      </c>
    </row>
    <row r="405" spans="1:7" x14ac:dyDescent="0.25">
      <c r="A405" s="316" t="s">
        <v>256</v>
      </c>
      <c r="B405" s="316"/>
      <c r="C405" s="317"/>
      <c r="D405" s="160">
        <v>51600</v>
      </c>
      <c r="E405" s="160">
        <v>44000</v>
      </c>
      <c r="F405" s="160">
        <v>47400</v>
      </c>
      <c r="G405" s="161">
        <v>49000</v>
      </c>
    </row>
    <row r="406" spans="1:7" x14ac:dyDescent="0.25">
      <c r="A406" s="313" t="s">
        <v>368</v>
      </c>
      <c r="B406" s="157" t="s">
        <v>738</v>
      </c>
      <c r="C406" s="157" t="s">
        <v>739</v>
      </c>
      <c r="D406" s="158">
        <v>0</v>
      </c>
      <c r="E406" s="158">
        <v>55000</v>
      </c>
      <c r="F406" s="158">
        <v>55000</v>
      </c>
      <c r="G406" s="159">
        <v>55000</v>
      </c>
    </row>
    <row r="407" spans="1:7" ht="21.75" x14ac:dyDescent="0.25">
      <c r="A407" s="314"/>
      <c r="B407" s="157" t="s">
        <v>740</v>
      </c>
      <c r="C407" s="157" t="s">
        <v>741</v>
      </c>
      <c r="D407" s="158">
        <v>0</v>
      </c>
      <c r="E407" s="158">
        <v>54000</v>
      </c>
      <c r="F407" s="158">
        <v>55000</v>
      </c>
      <c r="G407" s="159">
        <v>56000</v>
      </c>
    </row>
    <row r="408" spans="1:7" x14ac:dyDescent="0.25">
      <c r="A408" s="314"/>
      <c r="B408" s="157" t="s">
        <v>742</v>
      </c>
      <c r="C408" s="157" t="s">
        <v>743</v>
      </c>
      <c r="D408" s="158">
        <v>17000</v>
      </c>
      <c r="E408" s="158">
        <v>10000</v>
      </c>
      <c r="F408" s="158">
        <v>10000</v>
      </c>
      <c r="G408" s="159">
        <v>20000</v>
      </c>
    </row>
    <row r="409" spans="1:7" ht="21.75" x14ac:dyDescent="0.25">
      <c r="A409" s="314"/>
      <c r="B409" s="157" t="s">
        <v>744</v>
      </c>
      <c r="C409" s="157" t="s">
        <v>745</v>
      </c>
      <c r="D409" s="158">
        <v>70500</v>
      </c>
      <c r="E409" s="158">
        <v>70500</v>
      </c>
      <c r="F409" s="158">
        <v>72000</v>
      </c>
      <c r="G409" s="159">
        <v>73500</v>
      </c>
    </row>
    <row r="410" spans="1:7" x14ac:dyDescent="0.25">
      <c r="A410" s="314"/>
      <c r="B410" s="157" t="s">
        <v>746</v>
      </c>
      <c r="C410" s="157" t="s">
        <v>747</v>
      </c>
      <c r="D410" s="158">
        <v>13000</v>
      </c>
      <c r="E410" s="158">
        <v>15000</v>
      </c>
      <c r="F410" s="158">
        <v>15000</v>
      </c>
      <c r="G410" s="159">
        <v>15000</v>
      </c>
    </row>
    <row r="411" spans="1:7" x14ac:dyDescent="0.25">
      <c r="A411" s="314"/>
      <c r="B411" s="157" t="s">
        <v>748</v>
      </c>
      <c r="C411" s="157" t="s">
        <v>739</v>
      </c>
      <c r="D411" s="158">
        <v>55000</v>
      </c>
      <c r="E411" s="158">
        <v>0</v>
      </c>
      <c r="F411" s="158">
        <v>0</v>
      </c>
      <c r="G411" s="159">
        <v>0</v>
      </c>
    </row>
    <row r="412" spans="1:7" x14ac:dyDescent="0.25">
      <c r="A412" s="314"/>
      <c r="B412" s="157" t="s">
        <v>749</v>
      </c>
      <c r="C412" s="157" t="s">
        <v>750</v>
      </c>
      <c r="D412" s="158">
        <v>1100</v>
      </c>
      <c r="E412" s="158">
        <v>1100</v>
      </c>
      <c r="F412" s="158">
        <v>1100</v>
      </c>
      <c r="G412" s="159">
        <v>1100</v>
      </c>
    </row>
    <row r="413" spans="1:7" ht="21.75" x14ac:dyDescent="0.25">
      <c r="A413" s="314"/>
      <c r="B413" s="157" t="s">
        <v>751</v>
      </c>
      <c r="C413" s="157" t="s">
        <v>752</v>
      </c>
      <c r="D413" s="158">
        <v>57000</v>
      </c>
      <c r="E413" s="158">
        <v>0</v>
      </c>
      <c r="F413" s="158">
        <v>0</v>
      </c>
      <c r="G413" s="159">
        <v>0</v>
      </c>
    </row>
    <row r="414" spans="1:7" x14ac:dyDescent="0.25">
      <c r="A414" s="314"/>
      <c r="B414" s="157" t="s">
        <v>753</v>
      </c>
      <c r="C414" s="157" t="s">
        <v>754</v>
      </c>
      <c r="D414" s="158">
        <v>0</v>
      </c>
      <c r="E414" s="158">
        <v>57000</v>
      </c>
      <c r="F414" s="158">
        <v>57000</v>
      </c>
      <c r="G414" s="159">
        <v>57000</v>
      </c>
    </row>
    <row r="415" spans="1:7" x14ac:dyDescent="0.25">
      <c r="A415" s="314"/>
      <c r="B415" s="157" t="s">
        <v>755</v>
      </c>
      <c r="C415" s="157" t="s">
        <v>756</v>
      </c>
      <c r="D415" s="158">
        <v>2000</v>
      </c>
      <c r="E415" s="158">
        <v>0</v>
      </c>
      <c r="F415" s="158">
        <v>0</v>
      </c>
      <c r="G415" s="159">
        <v>0</v>
      </c>
    </row>
    <row r="416" spans="1:7" ht="21.75" x14ac:dyDescent="0.25">
      <c r="A416" s="314"/>
      <c r="B416" s="157" t="s">
        <v>755</v>
      </c>
      <c r="C416" s="157" t="s">
        <v>757</v>
      </c>
      <c r="D416" s="158">
        <v>0</v>
      </c>
      <c r="E416" s="158">
        <v>2000</v>
      </c>
      <c r="F416" s="158">
        <v>2000</v>
      </c>
      <c r="G416" s="159">
        <v>2000</v>
      </c>
    </row>
    <row r="417" spans="1:7" x14ac:dyDescent="0.25">
      <c r="A417" s="314"/>
      <c r="B417" s="157" t="s">
        <v>758</v>
      </c>
      <c r="C417" s="157" t="s">
        <v>759</v>
      </c>
      <c r="D417" s="158">
        <v>57000</v>
      </c>
      <c r="E417" s="158">
        <v>0</v>
      </c>
      <c r="F417" s="158">
        <v>0</v>
      </c>
      <c r="G417" s="159">
        <v>0</v>
      </c>
    </row>
    <row r="418" spans="1:7" x14ac:dyDescent="0.25">
      <c r="A418" s="314"/>
      <c r="B418" s="157" t="s">
        <v>760</v>
      </c>
      <c r="C418" s="157" t="s">
        <v>761</v>
      </c>
      <c r="D418" s="158">
        <v>0</v>
      </c>
      <c r="E418" s="158">
        <v>0</v>
      </c>
      <c r="F418" s="158">
        <v>15000</v>
      </c>
      <c r="G418" s="159">
        <v>15000</v>
      </c>
    </row>
    <row r="419" spans="1:7" x14ac:dyDescent="0.25">
      <c r="A419" s="314"/>
      <c r="B419" s="157" t="s">
        <v>760</v>
      </c>
      <c r="C419" s="157" t="s">
        <v>762</v>
      </c>
      <c r="D419" s="158">
        <v>36000</v>
      </c>
      <c r="E419" s="158">
        <v>15000</v>
      </c>
      <c r="F419" s="158">
        <v>0</v>
      </c>
      <c r="G419" s="159">
        <v>0</v>
      </c>
    </row>
    <row r="420" spans="1:7" x14ac:dyDescent="0.25">
      <c r="A420" s="314"/>
      <c r="B420" s="157" t="s">
        <v>763</v>
      </c>
      <c r="C420" s="157" t="s">
        <v>764</v>
      </c>
      <c r="D420" s="158">
        <v>0</v>
      </c>
      <c r="E420" s="158">
        <v>242000</v>
      </c>
      <c r="F420" s="158">
        <v>249000</v>
      </c>
      <c r="G420" s="159">
        <v>258000</v>
      </c>
    </row>
    <row r="421" spans="1:7" x14ac:dyDescent="0.25">
      <c r="A421" s="314"/>
      <c r="B421" s="157" t="s">
        <v>765</v>
      </c>
      <c r="C421" s="157" t="s">
        <v>764</v>
      </c>
      <c r="D421" s="158">
        <v>249000</v>
      </c>
      <c r="E421" s="158">
        <v>0</v>
      </c>
      <c r="F421" s="158">
        <v>0</v>
      </c>
      <c r="G421" s="159">
        <v>0</v>
      </c>
    </row>
    <row r="422" spans="1:7" x14ac:dyDescent="0.25">
      <c r="A422" s="314"/>
      <c r="B422" s="157" t="s">
        <v>766</v>
      </c>
      <c r="C422" s="157" t="s">
        <v>767</v>
      </c>
      <c r="D422" s="158">
        <v>10000</v>
      </c>
      <c r="E422" s="158">
        <v>0</v>
      </c>
      <c r="F422" s="158">
        <v>0</v>
      </c>
      <c r="G422" s="159">
        <v>0</v>
      </c>
    </row>
    <row r="423" spans="1:7" x14ac:dyDescent="0.25">
      <c r="A423" s="314"/>
      <c r="B423" s="157" t="s">
        <v>768</v>
      </c>
      <c r="C423" s="157" t="s">
        <v>769</v>
      </c>
      <c r="D423" s="158">
        <v>0</v>
      </c>
      <c r="E423" s="158">
        <v>48000</v>
      </c>
      <c r="F423" s="158">
        <v>53000</v>
      </c>
      <c r="G423" s="159">
        <v>57000</v>
      </c>
    </row>
    <row r="424" spans="1:7" ht="21.75" x14ac:dyDescent="0.25">
      <c r="A424" s="314"/>
      <c r="B424" s="157" t="s">
        <v>770</v>
      </c>
      <c r="C424" s="157" t="s">
        <v>771</v>
      </c>
      <c r="D424" s="158">
        <v>40000</v>
      </c>
      <c r="E424" s="158">
        <v>0</v>
      </c>
      <c r="F424" s="158">
        <v>0</v>
      </c>
      <c r="G424" s="159">
        <v>0</v>
      </c>
    </row>
    <row r="425" spans="1:7" ht="21.75" x14ac:dyDescent="0.25">
      <c r="A425" s="314"/>
      <c r="B425" s="157" t="s">
        <v>772</v>
      </c>
      <c r="C425" s="157" t="s">
        <v>773</v>
      </c>
      <c r="D425" s="158">
        <v>1500</v>
      </c>
      <c r="E425" s="158">
        <v>1500</v>
      </c>
      <c r="F425" s="158">
        <v>1500</v>
      </c>
      <c r="G425" s="159">
        <v>1500</v>
      </c>
    </row>
    <row r="426" spans="1:7" x14ac:dyDescent="0.25">
      <c r="A426" s="314"/>
      <c r="B426" s="157" t="s">
        <v>774</v>
      </c>
      <c r="C426" s="157" t="s">
        <v>775</v>
      </c>
      <c r="D426" s="158">
        <v>249000</v>
      </c>
      <c r="E426" s="158">
        <v>253000</v>
      </c>
      <c r="F426" s="158">
        <v>261000</v>
      </c>
      <c r="G426" s="159">
        <v>270000</v>
      </c>
    </row>
    <row r="427" spans="1:7" ht="21.75" x14ac:dyDescent="0.25">
      <c r="A427" s="314"/>
      <c r="B427" s="157" t="s">
        <v>776</v>
      </c>
      <c r="C427" s="157" t="s">
        <v>777</v>
      </c>
      <c r="D427" s="158">
        <v>0</v>
      </c>
      <c r="E427" s="158">
        <v>20000</v>
      </c>
      <c r="F427" s="158">
        <v>25000</v>
      </c>
      <c r="G427" s="159">
        <v>25000</v>
      </c>
    </row>
    <row r="428" spans="1:7" ht="21.75" x14ac:dyDescent="0.25">
      <c r="A428" s="314"/>
      <c r="B428" s="157" t="s">
        <v>776</v>
      </c>
      <c r="C428" s="157" t="s">
        <v>778</v>
      </c>
      <c r="D428" s="158">
        <v>40000</v>
      </c>
      <c r="E428" s="158">
        <v>0</v>
      </c>
      <c r="F428" s="158">
        <v>0</v>
      </c>
      <c r="G428" s="159">
        <v>0</v>
      </c>
    </row>
    <row r="429" spans="1:7" x14ac:dyDescent="0.25">
      <c r="A429" s="314"/>
      <c r="B429" s="157" t="s">
        <v>779</v>
      </c>
      <c r="C429" s="157"/>
      <c r="D429" s="158">
        <v>1800</v>
      </c>
      <c r="E429" s="158">
        <v>0</v>
      </c>
      <c r="F429" s="158">
        <v>0</v>
      </c>
      <c r="G429" s="159">
        <v>0</v>
      </c>
    </row>
    <row r="430" spans="1:7" x14ac:dyDescent="0.25">
      <c r="A430" s="314"/>
      <c r="B430" s="157" t="s">
        <v>780</v>
      </c>
      <c r="C430" s="157" t="s">
        <v>781</v>
      </c>
      <c r="D430" s="158">
        <v>0</v>
      </c>
      <c r="E430" s="158">
        <v>2000</v>
      </c>
      <c r="F430" s="158">
        <v>2200</v>
      </c>
      <c r="G430" s="159">
        <v>2300</v>
      </c>
    </row>
    <row r="431" spans="1:7" ht="21.75" x14ac:dyDescent="0.25">
      <c r="A431" s="314"/>
      <c r="B431" s="157" t="s">
        <v>782</v>
      </c>
      <c r="C431" s="157" t="s">
        <v>783</v>
      </c>
      <c r="D431" s="158">
        <v>15000</v>
      </c>
      <c r="E431" s="158">
        <v>14000</v>
      </c>
      <c r="F431" s="158">
        <v>15000</v>
      </c>
      <c r="G431" s="159">
        <v>16000</v>
      </c>
    </row>
    <row r="432" spans="1:7" ht="21.75" x14ac:dyDescent="0.25">
      <c r="A432" s="314"/>
      <c r="B432" s="157" t="s">
        <v>784</v>
      </c>
      <c r="C432" s="157" t="s">
        <v>785</v>
      </c>
      <c r="D432" s="158">
        <v>0</v>
      </c>
      <c r="E432" s="158">
        <v>20000</v>
      </c>
      <c r="F432" s="158">
        <v>0</v>
      </c>
      <c r="G432" s="159">
        <v>0</v>
      </c>
    </row>
    <row r="433" spans="1:7" ht="21.75" x14ac:dyDescent="0.25">
      <c r="A433" s="314"/>
      <c r="B433" s="157" t="s">
        <v>786</v>
      </c>
      <c r="C433" s="157" t="s">
        <v>787</v>
      </c>
      <c r="D433" s="158">
        <v>0</v>
      </c>
      <c r="E433" s="158">
        <v>0</v>
      </c>
      <c r="F433" s="158">
        <v>20000</v>
      </c>
      <c r="G433" s="159">
        <v>0</v>
      </c>
    </row>
    <row r="434" spans="1:7" x14ac:dyDescent="0.25">
      <c r="A434" s="315"/>
      <c r="B434" s="157" t="s">
        <v>788</v>
      </c>
      <c r="C434" s="157" t="s">
        <v>789</v>
      </c>
      <c r="D434" s="158">
        <v>60000</v>
      </c>
      <c r="E434" s="158">
        <v>60000</v>
      </c>
      <c r="F434" s="158">
        <v>60000</v>
      </c>
      <c r="G434" s="159">
        <v>60000</v>
      </c>
    </row>
    <row r="435" spans="1:7" x14ac:dyDescent="0.25">
      <c r="A435" s="316" t="s">
        <v>402</v>
      </c>
      <c r="B435" s="316"/>
      <c r="C435" s="317"/>
      <c r="D435" s="160">
        <v>974900</v>
      </c>
      <c r="E435" s="160">
        <v>940100</v>
      </c>
      <c r="F435" s="160">
        <v>968800</v>
      </c>
      <c r="G435" s="161">
        <v>984400</v>
      </c>
    </row>
    <row r="436" spans="1:7" x14ac:dyDescent="0.25">
      <c r="A436" s="313" t="s">
        <v>489</v>
      </c>
      <c r="B436" s="157" t="s">
        <v>790</v>
      </c>
      <c r="C436" s="157" t="s">
        <v>791</v>
      </c>
      <c r="D436" s="158">
        <v>0</v>
      </c>
      <c r="E436" s="158">
        <v>5400</v>
      </c>
      <c r="F436" s="158">
        <v>7000</v>
      </c>
      <c r="G436" s="159">
        <v>7000</v>
      </c>
    </row>
    <row r="437" spans="1:7" x14ac:dyDescent="0.25">
      <c r="A437" s="314"/>
      <c r="B437" s="157" t="s">
        <v>790</v>
      </c>
      <c r="C437" s="157" t="s">
        <v>792</v>
      </c>
      <c r="D437" s="158">
        <v>1200</v>
      </c>
      <c r="E437" s="158">
        <v>1200</v>
      </c>
      <c r="F437" s="158">
        <v>1500</v>
      </c>
      <c r="G437" s="159">
        <v>1500</v>
      </c>
    </row>
    <row r="438" spans="1:7" x14ac:dyDescent="0.25">
      <c r="A438" s="314"/>
      <c r="B438" s="157" t="s">
        <v>790</v>
      </c>
      <c r="C438" s="157"/>
      <c r="D438" s="158">
        <v>5400</v>
      </c>
      <c r="E438" s="158">
        <v>0</v>
      </c>
      <c r="F438" s="158">
        <v>0</v>
      </c>
      <c r="G438" s="159">
        <v>0</v>
      </c>
    </row>
    <row r="439" spans="1:7" x14ac:dyDescent="0.25">
      <c r="A439" s="314"/>
      <c r="B439" s="157" t="s">
        <v>351</v>
      </c>
      <c r="C439" s="157" t="s">
        <v>793</v>
      </c>
      <c r="D439" s="158">
        <v>1500</v>
      </c>
      <c r="E439" s="158">
        <v>4000</v>
      </c>
      <c r="F439" s="158">
        <v>4000</v>
      </c>
      <c r="G439" s="159">
        <v>4000</v>
      </c>
    </row>
    <row r="440" spans="1:7" x14ac:dyDescent="0.25">
      <c r="A440" s="314"/>
      <c r="B440" s="157" t="s">
        <v>351</v>
      </c>
      <c r="C440" s="157" t="s">
        <v>794</v>
      </c>
      <c r="D440" s="158">
        <v>2500</v>
      </c>
      <c r="E440" s="158">
        <v>2500</v>
      </c>
      <c r="F440" s="158">
        <v>2500</v>
      </c>
      <c r="G440" s="159">
        <v>2500</v>
      </c>
    </row>
    <row r="441" spans="1:7" ht="21.75" x14ac:dyDescent="0.25">
      <c r="A441" s="314"/>
      <c r="B441" s="157" t="s">
        <v>351</v>
      </c>
      <c r="C441" s="157" t="s">
        <v>795</v>
      </c>
      <c r="D441" s="158">
        <v>3500</v>
      </c>
      <c r="E441" s="158">
        <v>4000</v>
      </c>
      <c r="F441" s="158">
        <v>4000</v>
      </c>
      <c r="G441" s="159">
        <v>4000</v>
      </c>
    </row>
    <row r="442" spans="1:7" x14ac:dyDescent="0.25">
      <c r="A442" s="315"/>
      <c r="B442" s="157"/>
      <c r="C442" s="157" t="s">
        <v>793</v>
      </c>
      <c r="D442" s="158">
        <v>1200</v>
      </c>
      <c r="E442" s="158">
        <v>0</v>
      </c>
      <c r="F442" s="158">
        <v>0</v>
      </c>
      <c r="G442" s="159">
        <v>0</v>
      </c>
    </row>
    <row r="443" spans="1:7" x14ac:dyDescent="0.25">
      <c r="A443" s="316" t="s">
        <v>624</v>
      </c>
      <c r="B443" s="316"/>
      <c r="C443" s="317"/>
      <c r="D443" s="160">
        <v>15300</v>
      </c>
      <c r="E443" s="160">
        <v>17100</v>
      </c>
      <c r="F443" s="160">
        <v>19000</v>
      </c>
      <c r="G443" s="161">
        <v>19000</v>
      </c>
    </row>
    <row r="444" spans="1:7" x14ac:dyDescent="0.25">
      <c r="A444" s="313" t="s">
        <v>151</v>
      </c>
      <c r="B444" s="157" t="s">
        <v>796</v>
      </c>
      <c r="C444" s="157" t="s">
        <v>797</v>
      </c>
      <c r="D444" s="158">
        <v>0</v>
      </c>
      <c r="E444" s="158">
        <v>0</v>
      </c>
      <c r="F444" s="158">
        <v>800</v>
      </c>
      <c r="G444" s="159">
        <v>800</v>
      </c>
    </row>
    <row r="445" spans="1:7" ht="21.75" x14ac:dyDescent="0.25">
      <c r="A445" s="314"/>
      <c r="B445" s="157" t="s">
        <v>798</v>
      </c>
      <c r="C445" s="157" t="s">
        <v>799</v>
      </c>
      <c r="D445" s="158">
        <v>200</v>
      </c>
      <c r="E445" s="158">
        <v>200</v>
      </c>
      <c r="F445" s="158">
        <v>200</v>
      </c>
      <c r="G445" s="159">
        <v>200</v>
      </c>
    </row>
    <row r="446" spans="1:7" x14ac:dyDescent="0.25">
      <c r="A446" s="314"/>
      <c r="B446" s="157" t="s">
        <v>800</v>
      </c>
      <c r="C446" s="157" t="s">
        <v>801</v>
      </c>
      <c r="D446" s="158">
        <v>1000</v>
      </c>
      <c r="E446" s="158">
        <v>0</v>
      </c>
      <c r="F446" s="158">
        <v>0</v>
      </c>
      <c r="G446" s="159">
        <v>0</v>
      </c>
    </row>
    <row r="447" spans="1:7" x14ac:dyDescent="0.25">
      <c r="A447" s="314"/>
      <c r="B447" s="157" t="s">
        <v>802</v>
      </c>
      <c r="C447" s="157" t="s">
        <v>803</v>
      </c>
      <c r="D447" s="158">
        <v>0</v>
      </c>
      <c r="E447" s="158">
        <v>0</v>
      </c>
      <c r="F447" s="158">
        <v>8000</v>
      </c>
      <c r="G447" s="159">
        <v>8000</v>
      </c>
    </row>
    <row r="448" spans="1:7" x14ac:dyDescent="0.25">
      <c r="A448" s="314"/>
      <c r="B448" s="157" t="s">
        <v>802</v>
      </c>
      <c r="C448" s="157" t="s">
        <v>351</v>
      </c>
      <c r="D448" s="158">
        <v>0</v>
      </c>
      <c r="E448" s="158">
        <v>3000</v>
      </c>
      <c r="F448" s="158">
        <v>0</v>
      </c>
      <c r="G448" s="159">
        <v>0</v>
      </c>
    </row>
    <row r="449" spans="1:7" x14ac:dyDescent="0.25">
      <c r="A449" s="314"/>
      <c r="B449" s="157" t="s">
        <v>802</v>
      </c>
      <c r="C449" s="157"/>
      <c r="D449" s="158">
        <v>3000</v>
      </c>
      <c r="E449" s="158">
        <v>0</v>
      </c>
      <c r="F449" s="158">
        <v>0</v>
      </c>
      <c r="G449" s="159">
        <v>0</v>
      </c>
    </row>
    <row r="450" spans="1:7" ht="21.75" x14ac:dyDescent="0.25">
      <c r="A450" s="314"/>
      <c r="B450" s="157" t="s">
        <v>804</v>
      </c>
      <c r="C450" s="157" t="s">
        <v>805</v>
      </c>
      <c r="D450" s="158">
        <v>0</v>
      </c>
      <c r="E450" s="158">
        <v>500</v>
      </c>
      <c r="F450" s="158">
        <v>0</v>
      </c>
      <c r="G450" s="159">
        <v>0</v>
      </c>
    </row>
    <row r="451" spans="1:7" ht="21.75" x14ac:dyDescent="0.25">
      <c r="A451" s="314"/>
      <c r="B451" s="157" t="s">
        <v>806</v>
      </c>
      <c r="C451" s="157" t="s">
        <v>807</v>
      </c>
      <c r="D451" s="158">
        <v>17400</v>
      </c>
      <c r="E451" s="158">
        <v>0</v>
      </c>
      <c r="F451" s="158">
        <v>0</v>
      </c>
      <c r="G451" s="159">
        <v>0</v>
      </c>
    </row>
    <row r="452" spans="1:7" ht="32.6" x14ac:dyDescent="0.25">
      <c r="A452" s="314"/>
      <c r="B452" s="157" t="s">
        <v>806</v>
      </c>
      <c r="C452" s="157" t="s">
        <v>808</v>
      </c>
      <c r="D452" s="158">
        <v>0</v>
      </c>
      <c r="E452" s="158">
        <v>17200</v>
      </c>
      <c r="F452" s="158">
        <v>18300</v>
      </c>
      <c r="G452" s="159">
        <v>19300</v>
      </c>
    </row>
    <row r="453" spans="1:7" ht="21.75" x14ac:dyDescent="0.25">
      <c r="A453" s="314"/>
      <c r="B453" s="157" t="s">
        <v>809</v>
      </c>
      <c r="C453" s="157" t="s">
        <v>810</v>
      </c>
      <c r="D453" s="158">
        <v>0</v>
      </c>
      <c r="E453" s="158">
        <v>0</v>
      </c>
      <c r="F453" s="158">
        <v>6800</v>
      </c>
      <c r="G453" s="159">
        <v>4900</v>
      </c>
    </row>
    <row r="454" spans="1:7" x14ac:dyDescent="0.25">
      <c r="A454" s="314"/>
      <c r="B454" s="157" t="s">
        <v>809</v>
      </c>
      <c r="C454" s="157" t="s">
        <v>811</v>
      </c>
      <c r="D454" s="158">
        <v>0</v>
      </c>
      <c r="E454" s="158">
        <v>4900</v>
      </c>
      <c r="F454" s="158">
        <v>0</v>
      </c>
      <c r="G454" s="159">
        <v>0</v>
      </c>
    </row>
    <row r="455" spans="1:7" x14ac:dyDescent="0.25">
      <c r="A455" s="314"/>
      <c r="B455" s="157" t="s">
        <v>809</v>
      </c>
      <c r="C455" s="157" t="s">
        <v>801</v>
      </c>
      <c r="D455" s="158">
        <v>1000</v>
      </c>
      <c r="E455" s="158">
        <v>0</v>
      </c>
      <c r="F455" s="158">
        <v>0</v>
      </c>
      <c r="G455" s="159">
        <v>0</v>
      </c>
    </row>
    <row r="456" spans="1:7" x14ac:dyDescent="0.25">
      <c r="A456" s="314"/>
      <c r="B456" s="157" t="s">
        <v>812</v>
      </c>
      <c r="C456" s="157" t="s">
        <v>813</v>
      </c>
      <c r="D456" s="158">
        <v>200</v>
      </c>
      <c r="E456" s="158">
        <v>300</v>
      </c>
      <c r="F456" s="158">
        <v>600</v>
      </c>
      <c r="G456" s="159">
        <v>600</v>
      </c>
    </row>
    <row r="457" spans="1:7" x14ac:dyDescent="0.25">
      <c r="A457" s="314"/>
      <c r="B457" s="157" t="s">
        <v>812</v>
      </c>
      <c r="C457" s="157"/>
      <c r="D457" s="158">
        <v>600</v>
      </c>
      <c r="E457" s="158">
        <v>0</v>
      </c>
      <c r="F457" s="158">
        <v>0</v>
      </c>
      <c r="G457" s="159">
        <v>0</v>
      </c>
    </row>
    <row r="458" spans="1:7" x14ac:dyDescent="0.25">
      <c r="A458" s="314"/>
      <c r="B458" s="157" t="s">
        <v>725</v>
      </c>
      <c r="C458" s="157" t="s">
        <v>813</v>
      </c>
      <c r="D458" s="158">
        <v>100</v>
      </c>
      <c r="E458" s="158">
        <v>100</v>
      </c>
      <c r="F458" s="158">
        <v>800</v>
      </c>
      <c r="G458" s="159">
        <v>800</v>
      </c>
    </row>
    <row r="459" spans="1:7" ht="21.75" x14ac:dyDescent="0.25">
      <c r="A459" s="314"/>
      <c r="B459" s="157" t="s">
        <v>725</v>
      </c>
      <c r="C459" s="157" t="s">
        <v>814</v>
      </c>
      <c r="D459" s="158">
        <v>100</v>
      </c>
      <c r="E459" s="158">
        <v>200</v>
      </c>
      <c r="F459" s="158">
        <v>200</v>
      </c>
      <c r="G459" s="159">
        <v>200</v>
      </c>
    </row>
    <row r="460" spans="1:7" x14ac:dyDescent="0.25">
      <c r="A460" s="314"/>
      <c r="B460" s="157" t="s">
        <v>815</v>
      </c>
      <c r="C460" s="157" t="s">
        <v>801</v>
      </c>
      <c r="D460" s="158">
        <v>1000</v>
      </c>
      <c r="E460" s="158">
        <v>0</v>
      </c>
      <c r="F460" s="158">
        <v>0</v>
      </c>
      <c r="G460" s="159">
        <v>0</v>
      </c>
    </row>
    <row r="461" spans="1:7" ht="21.75" x14ac:dyDescent="0.25">
      <c r="A461" s="314"/>
      <c r="B461" s="157" t="s">
        <v>816</v>
      </c>
      <c r="C461" s="157" t="s">
        <v>817</v>
      </c>
      <c r="D461" s="158">
        <v>0</v>
      </c>
      <c r="E461" s="158">
        <v>7100</v>
      </c>
      <c r="F461" s="158">
        <v>0</v>
      </c>
      <c r="G461" s="159">
        <v>7100</v>
      </c>
    </row>
    <row r="462" spans="1:7" x14ac:dyDescent="0.25">
      <c r="A462" s="314"/>
      <c r="B462" s="157" t="s">
        <v>818</v>
      </c>
      <c r="C462" s="157" t="s">
        <v>818</v>
      </c>
      <c r="D462" s="158">
        <v>600</v>
      </c>
      <c r="E462" s="158">
        <v>0</v>
      </c>
      <c r="F462" s="158">
        <v>0</v>
      </c>
      <c r="G462" s="159">
        <v>0</v>
      </c>
    </row>
    <row r="463" spans="1:7" ht="21.75" x14ac:dyDescent="0.25">
      <c r="A463" s="314"/>
      <c r="B463" s="157" t="s">
        <v>351</v>
      </c>
      <c r="C463" s="157" t="s">
        <v>817</v>
      </c>
      <c r="D463" s="158">
        <v>0</v>
      </c>
      <c r="E463" s="158">
        <v>0</v>
      </c>
      <c r="F463" s="158">
        <v>5200</v>
      </c>
      <c r="G463" s="159">
        <v>0</v>
      </c>
    </row>
    <row r="464" spans="1:7" x14ac:dyDescent="0.25">
      <c r="A464" s="315"/>
      <c r="B464" s="157" t="s">
        <v>351</v>
      </c>
      <c r="C464" s="157"/>
      <c r="D464" s="158">
        <v>0</v>
      </c>
      <c r="E464" s="158">
        <v>1000</v>
      </c>
      <c r="F464" s="158">
        <v>1000</v>
      </c>
      <c r="G464" s="159">
        <v>1000</v>
      </c>
    </row>
    <row r="465" spans="1:7" x14ac:dyDescent="0.25">
      <c r="A465" s="316" t="s">
        <v>700</v>
      </c>
      <c r="B465" s="316"/>
      <c r="C465" s="317"/>
      <c r="D465" s="160">
        <v>25200</v>
      </c>
      <c r="E465" s="160">
        <v>34500</v>
      </c>
      <c r="F465" s="160">
        <v>41900</v>
      </c>
      <c r="G465" s="161">
        <v>42900</v>
      </c>
    </row>
    <row r="466" spans="1:7" x14ac:dyDescent="0.25">
      <c r="A466" s="316" t="s">
        <v>819</v>
      </c>
      <c r="B466" s="316"/>
      <c r="C466" s="317"/>
      <c r="D466" s="162">
        <v>1067000</v>
      </c>
      <c r="E466" s="162">
        <v>1035700</v>
      </c>
      <c r="F466" s="162">
        <v>1077100</v>
      </c>
      <c r="G466" s="163">
        <v>1095300</v>
      </c>
    </row>
    <row r="467" spans="1:7" ht="27" customHeight="1" x14ac:dyDescent="0.25">
      <c r="A467" s="320" t="s">
        <v>819</v>
      </c>
      <c r="B467" s="320"/>
      <c r="C467" s="321"/>
      <c r="D467" s="164">
        <v>1067000</v>
      </c>
      <c r="E467" s="164">
        <v>1035700</v>
      </c>
      <c r="F467" s="164">
        <v>1077100</v>
      </c>
      <c r="G467" s="165">
        <v>1095300</v>
      </c>
    </row>
    <row r="468" spans="1:7" ht="25.15" customHeight="1" x14ac:dyDescent="0.25">
      <c r="A468" s="319" t="s">
        <v>121</v>
      </c>
      <c r="B468" s="319"/>
      <c r="C468" s="319"/>
      <c r="D468" s="319"/>
      <c r="E468" s="319"/>
      <c r="F468" s="319"/>
      <c r="G468" s="319"/>
    </row>
    <row r="469" spans="1:7" ht="21.75" x14ac:dyDescent="0.2">
      <c r="A469" s="154" t="s">
        <v>166</v>
      </c>
      <c r="B469" s="155" t="s">
        <v>167</v>
      </c>
      <c r="C469" s="155" t="s">
        <v>168</v>
      </c>
      <c r="D469" s="155" t="s">
        <v>1</v>
      </c>
      <c r="E469" s="155" t="s">
        <v>169</v>
      </c>
      <c r="F469" s="155" t="s">
        <v>170</v>
      </c>
      <c r="G469" s="156" t="s">
        <v>171</v>
      </c>
    </row>
    <row r="470" spans="1:7" ht="21.75" x14ac:dyDescent="0.25">
      <c r="A470" s="313" t="s">
        <v>172</v>
      </c>
      <c r="B470" s="157" t="s">
        <v>820</v>
      </c>
      <c r="C470" s="157" t="s">
        <v>821</v>
      </c>
      <c r="D470" s="158">
        <v>2000</v>
      </c>
      <c r="E470" s="158">
        <v>2000</v>
      </c>
      <c r="F470" s="158">
        <v>2000</v>
      </c>
      <c r="G470" s="159">
        <v>2000</v>
      </c>
    </row>
    <row r="471" spans="1:7" ht="21.75" x14ac:dyDescent="0.25">
      <c r="A471" s="314"/>
      <c r="B471" s="157" t="s">
        <v>822</v>
      </c>
      <c r="C471" s="157" t="s">
        <v>823</v>
      </c>
      <c r="D471" s="158">
        <v>200</v>
      </c>
      <c r="E471" s="158">
        <v>200</v>
      </c>
      <c r="F471" s="158">
        <v>200</v>
      </c>
      <c r="G471" s="159">
        <v>200</v>
      </c>
    </row>
    <row r="472" spans="1:7" x14ac:dyDescent="0.25">
      <c r="A472" s="314"/>
      <c r="B472" s="157" t="s">
        <v>824</v>
      </c>
      <c r="C472" s="157" t="s">
        <v>825</v>
      </c>
      <c r="D472" s="158">
        <v>1100</v>
      </c>
      <c r="E472" s="158">
        <v>1100</v>
      </c>
      <c r="F472" s="158">
        <v>0</v>
      </c>
      <c r="G472" s="159">
        <v>0</v>
      </c>
    </row>
    <row r="473" spans="1:7" x14ac:dyDescent="0.25">
      <c r="A473" s="314"/>
      <c r="B473" s="157" t="s">
        <v>824</v>
      </c>
      <c r="C473" s="157" t="s">
        <v>826</v>
      </c>
      <c r="D473" s="158">
        <v>0</v>
      </c>
      <c r="E473" s="158">
        <v>0</v>
      </c>
      <c r="F473" s="158">
        <v>2500</v>
      </c>
      <c r="G473" s="159">
        <v>0</v>
      </c>
    </row>
    <row r="474" spans="1:7" ht="21.75" x14ac:dyDescent="0.25">
      <c r="A474" s="314"/>
      <c r="B474" s="157" t="s">
        <v>827</v>
      </c>
      <c r="C474" s="157" t="s">
        <v>828</v>
      </c>
      <c r="D474" s="158">
        <v>0</v>
      </c>
      <c r="E474" s="158">
        <v>0</v>
      </c>
      <c r="F474" s="158">
        <v>200</v>
      </c>
      <c r="G474" s="159">
        <v>200</v>
      </c>
    </row>
    <row r="475" spans="1:7" x14ac:dyDescent="0.25">
      <c r="A475" s="314"/>
      <c r="B475" s="157" t="s">
        <v>829</v>
      </c>
      <c r="C475" s="157" t="s">
        <v>830</v>
      </c>
      <c r="D475" s="158">
        <v>100</v>
      </c>
      <c r="E475" s="158">
        <v>100</v>
      </c>
      <c r="F475" s="158">
        <v>100</v>
      </c>
      <c r="G475" s="159">
        <v>100</v>
      </c>
    </row>
    <row r="476" spans="1:7" ht="21.75" x14ac:dyDescent="0.25">
      <c r="A476" s="314"/>
      <c r="B476" s="157" t="s">
        <v>831</v>
      </c>
      <c r="C476" s="157" t="s">
        <v>832</v>
      </c>
      <c r="D476" s="158">
        <v>300</v>
      </c>
      <c r="E476" s="158">
        <v>300</v>
      </c>
      <c r="F476" s="158">
        <v>0</v>
      </c>
      <c r="G476" s="159">
        <v>0</v>
      </c>
    </row>
    <row r="477" spans="1:7" ht="21.75" x14ac:dyDescent="0.25">
      <c r="A477" s="314"/>
      <c r="B477" s="157" t="s">
        <v>833</v>
      </c>
      <c r="C477" s="157" t="s">
        <v>834</v>
      </c>
      <c r="D477" s="158">
        <v>0</v>
      </c>
      <c r="E477" s="158">
        <v>0</v>
      </c>
      <c r="F477" s="158">
        <v>100</v>
      </c>
      <c r="G477" s="159">
        <v>100</v>
      </c>
    </row>
    <row r="478" spans="1:7" ht="32.6" x14ac:dyDescent="0.25">
      <c r="A478" s="314"/>
      <c r="B478" s="157" t="s">
        <v>835</v>
      </c>
      <c r="C478" s="157" t="s">
        <v>836</v>
      </c>
      <c r="D478" s="158">
        <v>100</v>
      </c>
      <c r="E478" s="158">
        <v>100</v>
      </c>
      <c r="F478" s="158">
        <v>200</v>
      </c>
      <c r="G478" s="159">
        <v>200</v>
      </c>
    </row>
    <row r="479" spans="1:7" ht="21.75" x14ac:dyDescent="0.25">
      <c r="A479" s="314"/>
      <c r="B479" s="157" t="s">
        <v>837</v>
      </c>
      <c r="C479" s="157" t="s">
        <v>838</v>
      </c>
      <c r="D479" s="158">
        <v>800</v>
      </c>
      <c r="E479" s="158">
        <v>800</v>
      </c>
      <c r="F479" s="158">
        <v>900</v>
      </c>
      <c r="G479" s="159">
        <v>900</v>
      </c>
    </row>
    <row r="480" spans="1:7" x14ac:dyDescent="0.25">
      <c r="A480" s="314"/>
      <c r="B480" s="157" t="s">
        <v>839</v>
      </c>
      <c r="C480" s="157" t="s">
        <v>839</v>
      </c>
      <c r="D480" s="158">
        <v>200</v>
      </c>
      <c r="E480" s="158">
        <v>200</v>
      </c>
      <c r="F480" s="158">
        <v>200</v>
      </c>
      <c r="G480" s="159">
        <v>200</v>
      </c>
    </row>
    <row r="481" spans="1:7" ht="21.75" x14ac:dyDescent="0.25">
      <c r="A481" s="314"/>
      <c r="B481" s="157" t="s">
        <v>839</v>
      </c>
      <c r="C481" s="157" t="s">
        <v>840</v>
      </c>
      <c r="D481" s="158">
        <v>100</v>
      </c>
      <c r="E481" s="158">
        <v>100</v>
      </c>
      <c r="F481" s="158">
        <v>100</v>
      </c>
      <c r="G481" s="159">
        <v>100</v>
      </c>
    </row>
    <row r="482" spans="1:7" ht="21.75" x14ac:dyDescent="0.25">
      <c r="A482" s="314"/>
      <c r="B482" s="157" t="s">
        <v>841</v>
      </c>
      <c r="C482" s="157" t="s">
        <v>842</v>
      </c>
      <c r="D482" s="158">
        <v>100</v>
      </c>
      <c r="E482" s="158">
        <v>100</v>
      </c>
      <c r="F482" s="158">
        <v>100</v>
      </c>
      <c r="G482" s="159">
        <v>100</v>
      </c>
    </row>
    <row r="483" spans="1:7" ht="21.75" x14ac:dyDescent="0.25">
      <c r="A483" s="314"/>
      <c r="B483" s="157" t="s">
        <v>843</v>
      </c>
      <c r="C483" s="157" t="s">
        <v>844</v>
      </c>
      <c r="D483" s="158">
        <v>0</v>
      </c>
      <c r="E483" s="158">
        <v>0</v>
      </c>
      <c r="F483" s="158">
        <v>300</v>
      </c>
      <c r="G483" s="159">
        <v>300</v>
      </c>
    </row>
    <row r="484" spans="1:7" x14ac:dyDescent="0.25">
      <c r="A484" s="314"/>
      <c r="B484" s="157" t="s">
        <v>845</v>
      </c>
      <c r="C484" s="157" t="s">
        <v>846</v>
      </c>
      <c r="D484" s="158">
        <v>500</v>
      </c>
      <c r="E484" s="158">
        <v>500</v>
      </c>
      <c r="F484" s="158">
        <v>1000</v>
      </c>
      <c r="G484" s="159">
        <v>1000</v>
      </c>
    </row>
    <row r="485" spans="1:7" ht="21.75" x14ac:dyDescent="0.25">
      <c r="A485" s="314"/>
      <c r="B485" s="157" t="s">
        <v>847</v>
      </c>
      <c r="C485" s="157" t="s">
        <v>848</v>
      </c>
      <c r="D485" s="158">
        <v>2500</v>
      </c>
      <c r="E485" s="158">
        <v>2500</v>
      </c>
      <c r="F485" s="158">
        <v>2600</v>
      </c>
      <c r="G485" s="159">
        <v>2700</v>
      </c>
    </row>
    <row r="486" spans="1:7" x14ac:dyDescent="0.25">
      <c r="A486" s="314"/>
      <c r="B486" s="157" t="s">
        <v>849</v>
      </c>
      <c r="C486" s="157" t="s">
        <v>850</v>
      </c>
      <c r="D486" s="158">
        <v>0</v>
      </c>
      <c r="E486" s="158">
        <v>0</v>
      </c>
      <c r="F486" s="158">
        <v>0</v>
      </c>
      <c r="G486" s="159">
        <v>100</v>
      </c>
    </row>
    <row r="487" spans="1:7" ht="21.75" x14ac:dyDescent="0.25">
      <c r="A487" s="314"/>
      <c r="B487" s="157" t="s">
        <v>851</v>
      </c>
      <c r="C487" s="157" t="s">
        <v>852</v>
      </c>
      <c r="D487" s="158">
        <v>1400</v>
      </c>
      <c r="E487" s="158">
        <v>1400</v>
      </c>
      <c r="F487" s="158">
        <v>400</v>
      </c>
      <c r="G487" s="159">
        <v>400</v>
      </c>
    </row>
    <row r="488" spans="1:7" ht="21.75" x14ac:dyDescent="0.25">
      <c r="A488" s="314"/>
      <c r="B488" s="157" t="s">
        <v>853</v>
      </c>
      <c r="C488" s="157" t="s">
        <v>854</v>
      </c>
      <c r="D488" s="158">
        <v>200</v>
      </c>
      <c r="E488" s="158">
        <v>200</v>
      </c>
      <c r="F488" s="158">
        <v>200</v>
      </c>
      <c r="G488" s="159">
        <v>300</v>
      </c>
    </row>
    <row r="489" spans="1:7" ht="32.6" x14ac:dyDescent="0.25">
      <c r="A489" s="314"/>
      <c r="B489" s="157" t="s">
        <v>855</v>
      </c>
      <c r="C489" s="157" t="s">
        <v>856</v>
      </c>
      <c r="D489" s="158">
        <v>0</v>
      </c>
      <c r="E489" s="158">
        <v>0</v>
      </c>
      <c r="F489" s="158">
        <v>5000</v>
      </c>
      <c r="G489" s="159">
        <v>5000</v>
      </c>
    </row>
    <row r="490" spans="1:7" ht="21.75" x14ac:dyDescent="0.25">
      <c r="A490" s="314"/>
      <c r="B490" s="157" t="s">
        <v>857</v>
      </c>
      <c r="C490" s="157" t="s">
        <v>858</v>
      </c>
      <c r="D490" s="158">
        <v>400</v>
      </c>
      <c r="E490" s="158">
        <v>400</v>
      </c>
      <c r="F490" s="158">
        <v>400</v>
      </c>
      <c r="G490" s="159">
        <v>400</v>
      </c>
    </row>
    <row r="491" spans="1:7" ht="21.75" x14ac:dyDescent="0.25">
      <c r="A491" s="314"/>
      <c r="B491" s="157" t="s">
        <v>857</v>
      </c>
      <c r="C491" s="157" t="s">
        <v>859</v>
      </c>
      <c r="D491" s="158">
        <v>400</v>
      </c>
      <c r="E491" s="158">
        <v>400</v>
      </c>
      <c r="F491" s="158">
        <v>400</v>
      </c>
      <c r="G491" s="159">
        <v>400</v>
      </c>
    </row>
    <row r="492" spans="1:7" ht="21.75" x14ac:dyDescent="0.25">
      <c r="A492" s="314"/>
      <c r="B492" s="157" t="s">
        <v>860</v>
      </c>
      <c r="C492" s="157" t="s">
        <v>861</v>
      </c>
      <c r="D492" s="158">
        <v>300</v>
      </c>
      <c r="E492" s="158">
        <v>300</v>
      </c>
      <c r="F492" s="158">
        <v>300</v>
      </c>
      <c r="G492" s="159">
        <v>300</v>
      </c>
    </row>
    <row r="493" spans="1:7" ht="32.6" x14ac:dyDescent="0.25">
      <c r="A493" s="314"/>
      <c r="B493" s="157" t="s">
        <v>862</v>
      </c>
      <c r="C493" s="157" t="s">
        <v>863</v>
      </c>
      <c r="D493" s="158">
        <v>400</v>
      </c>
      <c r="E493" s="158">
        <v>400</v>
      </c>
      <c r="F493" s="158">
        <v>400</v>
      </c>
      <c r="G493" s="159">
        <v>400</v>
      </c>
    </row>
    <row r="494" spans="1:7" ht="21.75" x14ac:dyDescent="0.25">
      <c r="A494" s="314"/>
      <c r="B494" s="157" t="s">
        <v>862</v>
      </c>
      <c r="C494" s="157" t="s">
        <v>864</v>
      </c>
      <c r="D494" s="158">
        <v>100</v>
      </c>
      <c r="E494" s="158">
        <v>100</v>
      </c>
      <c r="F494" s="158">
        <v>200</v>
      </c>
      <c r="G494" s="159">
        <v>200</v>
      </c>
    </row>
    <row r="495" spans="1:7" ht="21.75" x14ac:dyDescent="0.25">
      <c r="A495" s="314"/>
      <c r="B495" s="157" t="s">
        <v>865</v>
      </c>
      <c r="C495" s="157" t="s">
        <v>866</v>
      </c>
      <c r="D495" s="158">
        <v>0</v>
      </c>
      <c r="E495" s="158">
        <v>0</v>
      </c>
      <c r="F495" s="158">
        <v>42000</v>
      </c>
      <c r="G495" s="159">
        <v>42000</v>
      </c>
    </row>
    <row r="496" spans="1:7" ht="43.5" x14ac:dyDescent="0.25">
      <c r="A496" s="314"/>
      <c r="B496" s="157" t="s">
        <v>867</v>
      </c>
      <c r="C496" s="157" t="s">
        <v>868</v>
      </c>
      <c r="D496" s="158">
        <v>200</v>
      </c>
      <c r="E496" s="158">
        <v>200</v>
      </c>
      <c r="F496" s="158">
        <v>200</v>
      </c>
      <c r="G496" s="159">
        <v>200</v>
      </c>
    </row>
    <row r="497" spans="1:7" x14ac:dyDescent="0.25">
      <c r="A497" s="314"/>
      <c r="B497" s="157" t="s">
        <v>869</v>
      </c>
      <c r="C497" s="157" t="s">
        <v>870</v>
      </c>
      <c r="D497" s="158">
        <v>0</v>
      </c>
      <c r="E497" s="158">
        <v>0</v>
      </c>
      <c r="F497" s="158">
        <v>300</v>
      </c>
      <c r="G497" s="159">
        <v>300</v>
      </c>
    </row>
    <row r="498" spans="1:7" ht="21.75" x14ac:dyDescent="0.25">
      <c r="A498" s="314"/>
      <c r="B498" s="157" t="s">
        <v>871</v>
      </c>
      <c r="C498" s="157" t="s">
        <v>872</v>
      </c>
      <c r="D498" s="158">
        <v>500</v>
      </c>
      <c r="E498" s="158">
        <v>500</v>
      </c>
      <c r="F498" s="158">
        <v>500</v>
      </c>
      <c r="G498" s="159">
        <v>500</v>
      </c>
    </row>
    <row r="499" spans="1:7" ht="32.6" x14ac:dyDescent="0.25">
      <c r="A499" s="314"/>
      <c r="B499" s="157" t="s">
        <v>873</v>
      </c>
      <c r="C499" s="157" t="s">
        <v>874</v>
      </c>
      <c r="D499" s="158">
        <v>100</v>
      </c>
      <c r="E499" s="158">
        <v>100</v>
      </c>
      <c r="F499" s="158">
        <v>100</v>
      </c>
      <c r="G499" s="159">
        <v>100</v>
      </c>
    </row>
    <row r="500" spans="1:7" ht="32.6" x14ac:dyDescent="0.25">
      <c r="A500" s="314"/>
      <c r="B500" s="157" t="s">
        <v>875</v>
      </c>
      <c r="C500" s="157" t="s">
        <v>876</v>
      </c>
      <c r="D500" s="158">
        <v>0</v>
      </c>
      <c r="E500" s="158">
        <v>0</v>
      </c>
      <c r="F500" s="158">
        <v>100</v>
      </c>
      <c r="G500" s="159">
        <v>100</v>
      </c>
    </row>
    <row r="501" spans="1:7" ht="21.75" x14ac:dyDescent="0.25">
      <c r="A501" s="314"/>
      <c r="B501" s="157" t="s">
        <v>877</v>
      </c>
      <c r="C501" s="157" t="s">
        <v>878</v>
      </c>
      <c r="D501" s="158">
        <v>800</v>
      </c>
      <c r="E501" s="158">
        <v>800</v>
      </c>
      <c r="F501" s="158">
        <v>800</v>
      </c>
      <c r="G501" s="159">
        <v>800</v>
      </c>
    </row>
    <row r="502" spans="1:7" ht="32.6" x14ac:dyDescent="0.25">
      <c r="A502" s="314"/>
      <c r="B502" s="157" t="s">
        <v>879</v>
      </c>
      <c r="C502" s="157" t="s">
        <v>880</v>
      </c>
      <c r="D502" s="158">
        <v>1100</v>
      </c>
      <c r="E502" s="158">
        <v>1100</v>
      </c>
      <c r="F502" s="158">
        <v>600</v>
      </c>
      <c r="G502" s="159">
        <v>600</v>
      </c>
    </row>
    <row r="503" spans="1:7" ht="21.75" x14ac:dyDescent="0.25">
      <c r="A503" s="314"/>
      <c r="B503" s="157" t="s">
        <v>881</v>
      </c>
      <c r="C503" s="157" t="s">
        <v>882</v>
      </c>
      <c r="D503" s="158">
        <v>200</v>
      </c>
      <c r="E503" s="158">
        <v>200</v>
      </c>
      <c r="F503" s="158">
        <v>200</v>
      </c>
      <c r="G503" s="159">
        <v>200</v>
      </c>
    </row>
    <row r="504" spans="1:7" ht="21.75" x14ac:dyDescent="0.25">
      <c r="A504" s="314"/>
      <c r="B504" s="157" t="s">
        <v>218</v>
      </c>
      <c r="C504" s="157" t="s">
        <v>883</v>
      </c>
      <c r="D504" s="158">
        <v>200</v>
      </c>
      <c r="E504" s="158">
        <v>200</v>
      </c>
      <c r="F504" s="158">
        <v>400</v>
      </c>
      <c r="G504" s="159">
        <v>300</v>
      </c>
    </row>
    <row r="505" spans="1:7" x14ac:dyDescent="0.25">
      <c r="A505" s="314"/>
      <c r="B505" s="157" t="s">
        <v>884</v>
      </c>
      <c r="C505" s="157" t="s">
        <v>885</v>
      </c>
      <c r="D505" s="158">
        <v>700</v>
      </c>
      <c r="E505" s="158">
        <v>700</v>
      </c>
      <c r="F505" s="158">
        <v>0</v>
      </c>
      <c r="G505" s="159">
        <v>0</v>
      </c>
    </row>
    <row r="506" spans="1:7" x14ac:dyDescent="0.25">
      <c r="A506" s="314"/>
      <c r="B506" s="157" t="s">
        <v>884</v>
      </c>
      <c r="C506" s="157" t="s">
        <v>886</v>
      </c>
      <c r="D506" s="158">
        <v>0</v>
      </c>
      <c r="E506" s="158">
        <v>0</v>
      </c>
      <c r="F506" s="158">
        <v>600</v>
      </c>
      <c r="G506" s="159">
        <v>0</v>
      </c>
    </row>
    <row r="507" spans="1:7" ht="21.75" x14ac:dyDescent="0.25">
      <c r="A507" s="314"/>
      <c r="B507" s="157" t="s">
        <v>887</v>
      </c>
      <c r="C507" s="157" t="s">
        <v>883</v>
      </c>
      <c r="D507" s="158">
        <v>800</v>
      </c>
      <c r="E507" s="158">
        <v>800</v>
      </c>
      <c r="F507" s="158">
        <v>600</v>
      </c>
      <c r="G507" s="159">
        <v>400</v>
      </c>
    </row>
    <row r="508" spans="1:7" ht="21.75" x14ac:dyDescent="0.25">
      <c r="A508" s="314"/>
      <c r="B508" s="157" t="s">
        <v>888</v>
      </c>
      <c r="C508" s="157" t="s">
        <v>889</v>
      </c>
      <c r="D508" s="158">
        <v>400</v>
      </c>
      <c r="E508" s="158">
        <v>400</v>
      </c>
      <c r="F508" s="158">
        <v>400</v>
      </c>
      <c r="G508" s="159">
        <v>400</v>
      </c>
    </row>
    <row r="509" spans="1:7" ht="21.75" x14ac:dyDescent="0.25">
      <c r="A509" s="314"/>
      <c r="B509" s="157" t="s">
        <v>890</v>
      </c>
      <c r="C509" s="157" t="s">
        <v>883</v>
      </c>
      <c r="D509" s="158">
        <v>5000</v>
      </c>
      <c r="E509" s="158">
        <v>5000</v>
      </c>
      <c r="F509" s="158">
        <v>8100</v>
      </c>
      <c r="G509" s="159">
        <v>8100</v>
      </c>
    </row>
    <row r="510" spans="1:7" ht="21.75" x14ac:dyDescent="0.25">
      <c r="A510" s="314"/>
      <c r="B510" s="157" t="s">
        <v>891</v>
      </c>
      <c r="C510" s="157" t="s">
        <v>883</v>
      </c>
      <c r="D510" s="158">
        <v>3000</v>
      </c>
      <c r="E510" s="158">
        <v>3000</v>
      </c>
      <c r="F510" s="158">
        <v>3500</v>
      </c>
      <c r="G510" s="159">
        <v>3500</v>
      </c>
    </row>
    <row r="511" spans="1:7" ht="21.75" x14ac:dyDescent="0.25">
      <c r="A511" s="314"/>
      <c r="B511" s="157" t="s">
        <v>892</v>
      </c>
      <c r="C511" s="157" t="s">
        <v>893</v>
      </c>
      <c r="D511" s="158">
        <v>800</v>
      </c>
      <c r="E511" s="158">
        <v>800</v>
      </c>
      <c r="F511" s="158">
        <v>1800</v>
      </c>
      <c r="G511" s="159">
        <v>1500</v>
      </c>
    </row>
    <row r="512" spans="1:7" ht="21.75" x14ac:dyDescent="0.25">
      <c r="A512" s="314"/>
      <c r="B512" s="157" t="s">
        <v>894</v>
      </c>
      <c r="C512" s="157" t="s">
        <v>895</v>
      </c>
      <c r="D512" s="158">
        <v>1600</v>
      </c>
      <c r="E512" s="158">
        <v>1600</v>
      </c>
      <c r="F512" s="158">
        <v>4300</v>
      </c>
      <c r="G512" s="159">
        <v>4300</v>
      </c>
    </row>
    <row r="513" spans="1:7" ht="21.75" x14ac:dyDescent="0.25">
      <c r="A513" s="314"/>
      <c r="B513" s="157" t="s">
        <v>896</v>
      </c>
      <c r="C513" s="157" t="s">
        <v>897</v>
      </c>
      <c r="D513" s="158">
        <v>0</v>
      </c>
      <c r="E513" s="158">
        <v>0</v>
      </c>
      <c r="F513" s="158">
        <v>1500</v>
      </c>
      <c r="G513" s="159">
        <v>1500</v>
      </c>
    </row>
    <row r="514" spans="1:7" ht="21.75" x14ac:dyDescent="0.25">
      <c r="A514" s="314"/>
      <c r="B514" s="157" t="s">
        <v>898</v>
      </c>
      <c r="C514" s="157" t="s">
        <v>834</v>
      </c>
      <c r="D514" s="158">
        <v>0</v>
      </c>
      <c r="E514" s="158">
        <v>0</v>
      </c>
      <c r="F514" s="158">
        <v>300</v>
      </c>
      <c r="G514" s="159">
        <v>300</v>
      </c>
    </row>
    <row r="515" spans="1:7" ht="21.75" x14ac:dyDescent="0.25">
      <c r="A515" s="314"/>
      <c r="B515" s="157" t="s">
        <v>899</v>
      </c>
      <c r="C515" s="157" t="s">
        <v>900</v>
      </c>
      <c r="D515" s="158">
        <v>0</v>
      </c>
      <c r="E515" s="158">
        <v>0</v>
      </c>
      <c r="F515" s="158">
        <v>500</v>
      </c>
      <c r="G515" s="159">
        <v>500</v>
      </c>
    </row>
    <row r="516" spans="1:7" ht="32.6" x14ac:dyDescent="0.25">
      <c r="A516" s="314"/>
      <c r="B516" s="157" t="s">
        <v>901</v>
      </c>
      <c r="C516" s="157" t="s">
        <v>902</v>
      </c>
      <c r="D516" s="158">
        <v>600</v>
      </c>
      <c r="E516" s="158">
        <v>600</v>
      </c>
      <c r="F516" s="158">
        <v>0</v>
      </c>
      <c r="G516" s="159">
        <v>0</v>
      </c>
    </row>
    <row r="517" spans="1:7" ht="43.5" x14ac:dyDescent="0.25">
      <c r="A517" s="314"/>
      <c r="B517" s="157" t="s">
        <v>903</v>
      </c>
      <c r="C517" s="157" t="s">
        <v>904</v>
      </c>
      <c r="D517" s="158">
        <v>11500</v>
      </c>
      <c r="E517" s="158">
        <v>11500</v>
      </c>
      <c r="F517" s="158">
        <v>12300</v>
      </c>
      <c r="G517" s="159">
        <v>13500</v>
      </c>
    </row>
    <row r="518" spans="1:7" ht="32.6" x14ac:dyDescent="0.25">
      <c r="A518" s="314"/>
      <c r="B518" s="157" t="s">
        <v>905</v>
      </c>
      <c r="C518" s="157" t="s">
        <v>906</v>
      </c>
      <c r="D518" s="158">
        <v>5000</v>
      </c>
      <c r="E518" s="158">
        <v>5000</v>
      </c>
      <c r="F518" s="158">
        <v>0</v>
      </c>
      <c r="G518" s="159">
        <v>0</v>
      </c>
    </row>
    <row r="519" spans="1:7" ht="21.75" x14ac:dyDescent="0.25">
      <c r="A519" s="314"/>
      <c r="B519" s="157" t="s">
        <v>907</v>
      </c>
      <c r="C519" s="157" t="s">
        <v>908</v>
      </c>
      <c r="D519" s="158">
        <v>47000</v>
      </c>
      <c r="E519" s="158">
        <v>47000</v>
      </c>
      <c r="F519" s="158">
        <v>48000</v>
      </c>
      <c r="G519" s="159">
        <v>49000</v>
      </c>
    </row>
    <row r="520" spans="1:7" ht="21.75" x14ac:dyDescent="0.25">
      <c r="A520" s="314"/>
      <c r="B520" s="157" t="s">
        <v>909</v>
      </c>
      <c r="C520" s="157" t="s">
        <v>910</v>
      </c>
      <c r="D520" s="158">
        <v>900</v>
      </c>
      <c r="E520" s="158">
        <v>900</v>
      </c>
      <c r="F520" s="158">
        <v>800</v>
      </c>
      <c r="G520" s="159">
        <v>800</v>
      </c>
    </row>
    <row r="521" spans="1:7" ht="21.75" x14ac:dyDescent="0.25">
      <c r="A521" s="314"/>
      <c r="B521" s="157" t="s">
        <v>911</v>
      </c>
      <c r="C521" s="157" t="s">
        <v>912</v>
      </c>
      <c r="D521" s="158">
        <v>0</v>
      </c>
      <c r="E521" s="158">
        <v>0</v>
      </c>
      <c r="F521" s="158">
        <v>200</v>
      </c>
      <c r="G521" s="159">
        <v>200</v>
      </c>
    </row>
    <row r="522" spans="1:7" ht="21.75" x14ac:dyDescent="0.25">
      <c r="A522" s="315"/>
      <c r="B522" s="157" t="s">
        <v>913</v>
      </c>
      <c r="C522" s="157" t="s">
        <v>914</v>
      </c>
      <c r="D522" s="158">
        <v>2000</v>
      </c>
      <c r="E522" s="158">
        <v>2000</v>
      </c>
      <c r="F522" s="158">
        <v>2000</v>
      </c>
      <c r="G522" s="159">
        <v>2000</v>
      </c>
    </row>
    <row r="523" spans="1:7" x14ac:dyDescent="0.25">
      <c r="A523" s="316" t="s">
        <v>256</v>
      </c>
      <c r="B523" s="316"/>
      <c r="C523" s="317"/>
      <c r="D523" s="160">
        <v>93600</v>
      </c>
      <c r="E523" s="160">
        <v>93600</v>
      </c>
      <c r="F523" s="160">
        <v>147900</v>
      </c>
      <c r="G523" s="161">
        <v>146700</v>
      </c>
    </row>
    <row r="524" spans="1:7" ht="21.75" x14ac:dyDescent="0.25">
      <c r="A524" s="313" t="s">
        <v>257</v>
      </c>
      <c r="B524" s="157" t="s">
        <v>915</v>
      </c>
      <c r="C524" s="157" t="s">
        <v>916</v>
      </c>
      <c r="D524" s="158">
        <v>1200</v>
      </c>
      <c r="E524" s="158">
        <v>1200</v>
      </c>
      <c r="F524" s="158">
        <v>1200</v>
      </c>
      <c r="G524" s="159">
        <v>1200</v>
      </c>
    </row>
    <row r="525" spans="1:7" ht="32.6" x14ac:dyDescent="0.25">
      <c r="A525" s="314"/>
      <c r="B525" s="157" t="s">
        <v>915</v>
      </c>
      <c r="C525" s="157" t="s">
        <v>917</v>
      </c>
      <c r="D525" s="158">
        <v>300</v>
      </c>
      <c r="E525" s="158">
        <v>300</v>
      </c>
      <c r="F525" s="158">
        <v>300</v>
      </c>
      <c r="G525" s="159">
        <v>300</v>
      </c>
    </row>
    <row r="526" spans="1:7" ht="32.6" x14ac:dyDescent="0.25">
      <c r="A526" s="314"/>
      <c r="B526" s="157" t="s">
        <v>918</v>
      </c>
      <c r="C526" s="157" t="s">
        <v>919</v>
      </c>
      <c r="D526" s="158">
        <v>12500</v>
      </c>
      <c r="E526" s="158">
        <v>12500</v>
      </c>
      <c r="F526" s="158">
        <v>12000</v>
      </c>
      <c r="G526" s="159">
        <v>12000</v>
      </c>
    </row>
    <row r="527" spans="1:7" x14ac:dyDescent="0.25">
      <c r="A527" s="314"/>
      <c r="B527" s="157" t="s">
        <v>920</v>
      </c>
      <c r="C527" s="157" t="s">
        <v>921</v>
      </c>
      <c r="D527" s="158">
        <v>0</v>
      </c>
      <c r="E527" s="158">
        <v>0</v>
      </c>
      <c r="F527" s="158">
        <v>1200</v>
      </c>
      <c r="G527" s="159">
        <v>1200</v>
      </c>
    </row>
    <row r="528" spans="1:7" ht="21.75" x14ac:dyDescent="0.25">
      <c r="A528" s="314"/>
      <c r="B528" s="157" t="s">
        <v>922</v>
      </c>
      <c r="C528" s="157" t="s">
        <v>923</v>
      </c>
      <c r="D528" s="158">
        <v>700</v>
      </c>
      <c r="E528" s="158">
        <v>700</v>
      </c>
      <c r="F528" s="158">
        <v>700</v>
      </c>
      <c r="G528" s="159">
        <v>700</v>
      </c>
    </row>
    <row r="529" spans="1:7" ht="32.6" x14ac:dyDescent="0.25">
      <c r="A529" s="314"/>
      <c r="B529" s="157" t="s">
        <v>924</v>
      </c>
      <c r="C529" s="157" t="s">
        <v>925</v>
      </c>
      <c r="D529" s="158">
        <v>4000</v>
      </c>
      <c r="E529" s="158">
        <v>4000</v>
      </c>
      <c r="F529" s="158">
        <v>4100</v>
      </c>
      <c r="G529" s="159">
        <v>4100</v>
      </c>
    </row>
    <row r="530" spans="1:7" x14ac:dyDescent="0.25">
      <c r="A530" s="314"/>
      <c r="B530" s="157" t="s">
        <v>926</v>
      </c>
      <c r="C530" s="157" t="s">
        <v>927</v>
      </c>
      <c r="D530" s="158">
        <v>1400</v>
      </c>
      <c r="E530" s="158">
        <v>1400</v>
      </c>
      <c r="F530" s="158">
        <v>1400</v>
      </c>
      <c r="G530" s="159">
        <v>1400</v>
      </c>
    </row>
    <row r="531" spans="1:7" x14ac:dyDescent="0.25">
      <c r="A531" s="314"/>
      <c r="B531" s="157" t="s">
        <v>928</v>
      </c>
      <c r="C531" s="157" t="s">
        <v>929</v>
      </c>
      <c r="D531" s="158">
        <v>0</v>
      </c>
      <c r="E531" s="158">
        <v>0</v>
      </c>
      <c r="F531" s="158">
        <v>1200</v>
      </c>
      <c r="G531" s="159">
        <v>1200</v>
      </c>
    </row>
    <row r="532" spans="1:7" ht="32.6" x14ac:dyDescent="0.25">
      <c r="A532" s="314"/>
      <c r="B532" s="157" t="s">
        <v>930</v>
      </c>
      <c r="C532" s="157" t="s">
        <v>931</v>
      </c>
      <c r="D532" s="158">
        <v>8000</v>
      </c>
      <c r="E532" s="158">
        <v>8000</v>
      </c>
      <c r="F532" s="158">
        <v>6000</v>
      </c>
      <c r="G532" s="159">
        <v>6000</v>
      </c>
    </row>
    <row r="533" spans="1:7" ht="21.75" x14ac:dyDescent="0.25">
      <c r="A533" s="314"/>
      <c r="B533" s="157" t="s">
        <v>932</v>
      </c>
      <c r="C533" s="157" t="s">
        <v>933</v>
      </c>
      <c r="D533" s="158">
        <v>1000</v>
      </c>
      <c r="E533" s="158">
        <v>1000</v>
      </c>
      <c r="F533" s="158">
        <v>0</v>
      </c>
      <c r="G533" s="159">
        <v>0</v>
      </c>
    </row>
    <row r="534" spans="1:7" x14ac:dyDescent="0.25">
      <c r="A534" s="314"/>
      <c r="B534" s="157" t="s">
        <v>934</v>
      </c>
      <c r="C534" s="157" t="s">
        <v>935</v>
      </c>
      <c r="D534" s="158">
        <v>15000</v>
      </c>
      <c r="E534" s="158">
        <v>15000</v>
      </c>
      <c r="F534" s="158">
        <v>0</v>
      </c>
      <c r="G534" s="159">
        <v>0</v>
      </c>
    </row>
    <row r="535" spans="1:7" x14ac:dyDescent="0.25">
      <c r="A535" s="314"/>
      <c r="B535" s="157" t="s">
        <v>936</v>
      </c>
      <c r="C535" s="157" t="s">
        <v>937</v>
      </c>
      <c r="D535" s="158">
        <v>2200</v>
      </c>
      <c r="E535" s="158">
        <v>2200</v>
      </c>
      <c r="F535" s="158">
        <v>2200</v>
      </c>
      <c r="G535" s="159">
        <v>2200</v>
      </c>
    </row>
    <row r="536" spans="1:7" ht="21.75" x14ac:dyDescent="0.25">
      <c r="A536" s="314"/>
      <c r="B536" s="157" t="s">
        <v>936</v>
      </c>
      <c r="C536" s="157" t="s">
        <v>938</v>
      </c>
      <c r="D536" s="158">
        <v>200</v>
      </c>
      <c r="E536" s="158">
        <v>200</v>
      </c>
      <c r="F536" s="158">
        <v>200</v>
      </c>
      <c r="G536" s="159">
        <v>200</v>
      </c>
    </row>
    <row r="537" spans="1:7" ht="21.75" x14ac:dyDescent="0.25">
      <c r="A537" s="314"/>
      <c r="B537" s="157" t="s">
        <v>939</v>
      </c>
      <c r="C537" s="157" t="s">
        <v>940</v>
      </c>
      <c r="D537" s="158">
        <v>400</v>
      </c>
      <c r="E537" s="158">
        <v>400</v>
      </c>
      <c r="F537" s="158">
        <v>400</v>
      </c>
      <c r="G537" s="159">
        <v>400</v>
      </c>
    </row>
    <row r="538" spans="1:7" ht="43.5" x14ac:dyDescent="0.25">
      <c r="A538" s="314"/>
      <c r="B538" s="157" t="s">
        <v>941</v>
      </c>
      <c r="C538" s="157" t="s">
        <v>942</v>
      </c>
      <c r="D538" s="158">
        <v>600</v>
      </c>
      <c r="E538" s="158">
        <v>600</v>
      </c>
      <c r="F538" s="158">
        <v>600</v>
      </c>
      <c r="G538" s="159">
        <v>600</v>
      </c>
    </row>
    <row r="539" spans="1:7" ht="32.6" x14ac:dyDescent="0.25">
      <c r="A539" s="314"/>
      <c r="B539" s="157" t="s">
        <v>943</v>
      </c>
      <c r="C539" s="157" t="s">
        <v>944</v>
      </c>
      <c r="D539" s="158">
        <v>400</v>
      </c>
      <c r="E539" s="158">
        <v>400</v>
      </c>
      <c r="F539" s="158">
        <v>400</v>
      </c>
      <c r="G539" s="159">
        <v>400</v>
      </c>
    </row>
    <row r="540" spans="1:7" ht="21.75" x14ac:dyDescent="0.25">
      <c r="A540" s="314"/>
      <c r="B540" s="157" t="s">
        <v>945</v>
      </c>
      <c r="C540" s="157" t="s">
        <v>946</v>
      </c>
      <c r="D540" s="158">
        <v>3500</v>
      </c>
      <c r="E540" s="158">
        <v>3500</v>
      </c>
      <c r="F540" s="158">
        <v>3500</v>
      </c>
      <c r="G540" s="159">
        <v>3500</v>
      </c>
    </row>
    <row r="541" spans="1:7" ht="32.6" x14ac:dyDescent="0.25">
      <c r="A541" s="314"/>
      <c r="B541" s="157" t="s">
        <v>947</v>
      </c>
      <c r="C541" s="157" t="s">
        <v>948</v>
      </c>
      <c r="D541" s="158">
        <v>1600</v>
      </c>
      <c r="E541" s="158">
        <v>1600</v>
      </c>
      <c r="F541" s="158">
        <v>300</v>
      </c>
      <c r="G541" s="159">
        <v>300</v>
      </c>
    </row>
    <row r="542" spans="1:7" ht="21.75" x14ac:dyDescent="0.25">
      <c r="A542" s="314"/>
      <c r="B542" s="157" t="s">
        <v>949</v>
      </c>
      <c r="C542" s="157" t="s">
        <v>950</v>
      </c>
      <c r="D542" s="158">
        <v>4000</v>
      </c>
      <c r="E542" s="158">
        <v>4000</v>
      </c>
      <c r="F542" s="158">
        <v>5000</v>
      </c>
      <c r="G542" s="159">
        <v>5000</v>
      </c>
    </row>
    <row r="543" spans="1:7" x14ac:dyDescent="0.25">
      <c r="A543" s="314"/>
      <c r="B543" s="157" t="s">
        <v>951</v>
      </c>
      <c r="C543" s="157" t="s">
        <v>952</v>
      </c>
      <c r="D543" s="158">
        <v>4000</v>
      </c>
      <c r="E543" s="158">
        <v>4000</v>
      </c>
      <c r="F543" s="158">
        <v>1000</v>
      </c>
      <c r="G543" s="159">
        <v>1000</v>
      </c>
    </row>
    <row r="544" spans="1:7" ht="43.5" x14ac:dyDescent="0.25">
      <c r="A544" s="315"/>
      <c r="B544" s="157" t="s">
        <v>953</v>
      </c>
      <c r="C544" s="157" t="s">
        <v>954</v>
      </c>
      <c r="D544" s="158">
        <v>15000</v>
      </c>
      <c r="E544" s="158">
        <v>15000</v>
      </c>
      <c r="F544" s="158">
        <v>8000</v>
      </c>
      <c r="G544" s="159">
        <v>8000</v>
      </c>
    </row>
    <row r="545" spans="1:7" x14ac:dyDescent="0.25">
      <c r="A545" s="316" t="s">
        <v>367</v>
      </c>
      <c r="B545" s="316"/>
      <c r="C545" s="317"/>
      <c r="D545" s="160">
        <v>76000</v>
      </c>
      <c r="E545" s="160">
        <v>76000</v>
      </c>
      <c r="F545" s="160">
        <v>49700</v>
      </c>
      <c r="G545" s="161">
        <v>49700</v>
      </c>
    </row>
    <row r="546" spans="1:7" ht="21.75" x14ac:dyDescent="0.25">
      <c r="A546" s="313" t="s">
        <v>368</v>
      </c>
      <c r="B546" s="157" t="s">
        <v>955</v>
      </c>
      <c r="C546" s="157" t="s">
        <v>956</v>
      </c>
      <c r="D546" s="158">
        <v>0</v>
      </c>
      <c r="E546" s="158">
        <v>0</v>
      </c>
      <c r="F546" s="158">
        <v>3000</v>
      </c>
      <c r="G546" s="159">
        <v>6000</v>
      </c>
    </row>
    <row r="547" spans="1:7" ht="21.75" x14ac:dyDescent="0.25">
      <c r="A547" s="314"/>
      <c r="B547" s="157" t="s">
        <v>957</v>
      </c>
      <c r="C547" s="157" t="s">
        <v>958</v>
      </c>
      <c r="D547" s="158">
        <v>50000</v>
      </c>
      <c r="E547" s="158">
        <v>50000</v>
      </c>
      <c r="F547" s="158">
        <v>24000</v>
      </c>
      <c r="G547" s="159">
        <v>24000</v>
      </c>
    </row>
    <row r="548" spans="1:7" ht="32.6" x14ac:dyDescent="0.25">
      <c r="A548" s="314"/>
      <c r="B548" s="157" t="s">
        <v>959</v>
      </c>
      <c r="C548" s="157" t="s">
        <v>960</v>
      </c>
      <c r="D548" s="158">
        <v>2500</v>
      </c>
      <c r="E548" s="158">
        <v>2500</v>
      </c>
      <c r="F548" s="158">
        <v>1500</v>
      </c>
      <c r="G548" s="159">
        <v>1500</v>
      </c>
    </row>
    <row r="549" spans="1:7" ht="43.5" x14ac:dyDescent="0.25">
      <c r="A549" s="314"/>
      <c r="B549" s="157" t="s">
        <v>961</v>
      </c>
      <c r="C549" s="157" t="s">
        <v>962</v>
      </c>
      <c r="D549" s="158">
        <v>500000</v>
      </c>
      <c r="E549" s="158">
        <v>500000</v>
      </c>
      <c r="F549" s="158">
        <v>780000</v>
      </c>
      <c r="G549" s="159">
        <v>800000</v>
      </c>
    </row>
    <row r="550" spans="1:7" ht="21.75" x14ac:dyDescent="0.25">
      <c r="A550" s="314"/>
      <c r="B550" s="157" t="s">
        <v>963</v>
      </c>
      <c r="C550" s="157" t="s">
        <v>964</v>
      </c>
      <c r="D550" s="158">
        <v>50000</v>
      </c>
      <c r="E550" s="158">
        <v>50000</v>
      </c>
      <c r="F550" s="158">
        <v>75000</v>
      </c>
      <c r="G550" s="159">
        <v>75000</v>
      </c>
    </row>
    <row r="551" spans="1:7" ht="21.75" x14ac:dyDescent="0.25">
      <c r="A551" s="314"/>
      <c r="B551" s="157" t="s">
        <v>965</v>
      </c>
      <c r="C551" s="157" t="s">
        <v>966</v>
      </c>
      <c r="D551" s="158">
        <v>0</v>
      </c>
      <c r="E551" s="158">
        <v>0</v>
      </c>
      <c r="F551" s="158">
        <v>25000</v>
      </c>
      <c r="G551" s="159">
        <v>25000</v>
      </c>
    </row>
    <row r="552" spans="1:7" x14ac:dyDescent="0.25">
      <c r="A552" s="314"/>
      <c r="B552" s="157" t="s">
        <v>967</v>
      </c>
      <c r="C552" s="157" t="s">
        <v>968</v>
      </c>
      <c r="D552" s="158">
        <v>1000</v>
      </c>
      <c r="E552" s="158">
        <v>1000</v>
      </c>
      <c r="F552" s="158">
        <v>800</v>
      </c>
      <c r="G552" s="159">
        <v>800</v>
      </c>
    </row>
    <row r="553" spans="1:7" ht="21.75" x14ac:dyDescent="0.25">
      <c r="A553" s="314"/>
      <c r="B553" s="157" t="s">
        <v>969</v>
      </c>
      <c r="C553" s="157" t="s">
        <v>970</v>
      </c>
      <c r="D553" s="158">
        <v>1500</v>
      </c>
      <c r="E553" s="158">
        <v>1500</v>
      </c>
      <c r="F553" s="158">
        <v>0</v>
      </c>
      <c r="G553" s="159">
        <v>0</v>
      </c>
    </row>
    <row r="554" spans="1:7" ht="21.75" x14ac:dyDescent="0.25">
      <c r="A554" s="314"/>
      <c r="B554" s="157" t="s">
        <v>351</v>
      </c>
      <c r="C554" s="157" t="s">
        <v>971</v>
      </c>
      <c r="D554" s="158">
        <v>360000</v>
      </c>
      <c r="E554" s="158">
        <v>360000</v>
      </c>
      <c r="F554" s="158">
        <v>360000</v>
      </c>
      <c r="G554" s="159">
        <v>360000</v>
      </c>
    </row>
    <row r="555" spans="1:7" ht="21.75" x14ac:dyDescent="0.25">
      <c r="A555" s="314"/>
      <c r="B555" s="157" t="s">
        <v>972</v>
      </c>
      <c r="C555" s="157" t="s">
        <v>973</v>
      </c>
      <c r="D555" s="158">
        <v>51700</v>
      </c>
      <c r="E555" s="158">
        <v>51700</v>
      </c>
      <c r="F555" s="158">
        <v>52000</v>
      </c>
      <c r="G555" s="159">
        <v>53000</v>
      </c>
    </row>
    <row r="556" spans="1:7" ht="21.75" x14ac:dyDescent="0.25">
      <c r="A556" s="314"/>
      <c r="B556" s="157" t="s">
        <v>974</v>
      </c>
      <c r="C556" s="157" t="s">
        <v>975</v>
      </c>
      <c r="D556" s="158">
        <v>15000</v>
      </c>
      <c r="E556" s="158">
        <v>15000</v>
      </c>
      <c r="F556" s="158">
        <v>0</v>
      </c>
      <c r="G556" s="159">
        <v>0</v>
      </c>
    </row>
    <row r="557" spans="1:7" ht="21.75" x14ac:dyDescent="0.25">
      <c r="A557" s="314"/>
      <c r="B557" s="157" t="s">
        <v>976</v>
      </c>
      <c r="C557" s="157" t="s">
        <v>977</v>
      </c>
      <c r="D557" s="158">
        <v>5000</v>
      </c>
      <c r="E557" s="158">
        <v>5000</v>
      </c>
      <c r="F557" s="158">
        <v>0</v>
      </c>
      <c r="G557" s="159">
        <v>0</v>
      </c>
    </row>
    <row r="558" spans="1:7" ht="32.6" x14ac:dyDescent="0.25">
      <c r="A558" s="314"/>
      <c r="B558" s="157" t="s">
        <v>976</v>
      </c>
      <c r="C558" s="157" t="s">
        <v>978</v>
      </c>
      <c r="D558" s="158">
        <v>0</v>
      </c>
      <c r="E558" s="158">
        <v>0</v>
      </c>
      <c r="F558" s="158">
        <v>100000</v>
      </c>
      <c r="G558" s="159">
        <v>100000</v>
      </c>
    </row>
    <row r="559" spans="1:7" ht="43.5" x14ac:dyDescent="0.25">
      <c r="A559" s="315"/>
      <c r="B559" s="157" t="s">
        <v>979</v>
      </c>
      <c r="C559" s="157" t="s">
        <v>980</v>
      </c>
      <c r="D559" s="158">
        <v>15000</v>
      </c>
      <c r="E559" s="158">
        <v>15000</v>
      </c>
      <c r="F559" s="158">
        <v>0</v>
      </c>
      <c r="G559" s="159">
        <v>0</v>
      </c>
    </row>
    <row r="560" spans="1:7" x14ac:dyDescent="0.25">
      <c r="A560" s="316" t="s">
        <v>402</v>
      </c>
      <c r="B560" s="316"/>
      <c r="C560" s="317"/>
      <c r="D560" s="160">
        <v>1051700</v>
      </c>
      <c r="E560" s="160">
        <v>1051700</v>
      </c>
      <c r="F560" s="160">
        <v>1421300</v>
      </c>
      <c r="G560" s="161">
        <v>1445300</v>
      </c>
    </row>
    <row r="561" spans="1:7" ht="32.6" x14ac:dyDescent="0.25">
      <c r="A561" s="313" t="s">
        <v>403</v>
      </c>
      <c r="B561" s="157" t="s">
        <v>981</v>
      </c>
      <c r="C561" s="157" t="s">
        <v>982</v>
      </c>
      <c r="D561" s="158">
        <v>0</v>
      </c>
      <c r="E561" s="158">
        <v>0</v>
      </c>
      <c r="F561" s="158">
        <v>3000</v>
      </c>
      <c r="G561" s="159">
        <v>3000</v>
      </c>
    </row>
    <row r="562" spans="1:7" ht="32.6" x14ac:dyDescent="0.25">
      <c r="A562" s="314"/>
      <c r="B562" s="157" t="s">
        <v>981</v>
      </c>
      <c r="C562" s="157" t="s">
        <v>983</v>
      </c>
      <c r="D562" s="158">
        <v>300</v>
      </c>
      <c r="E562" s="158">
        <v>300</v>
      </c>
      <c r="F562" s="158">
        <v>300</v>
      </c>
      <c r="G562" s="159">
        <v>300</v>
      </c>
    </row>
    <row r="563" spans="1:7" ht="32.6" x14ac:dyDescent="0.25">
      <c r="A563" s="314"/>
      <c r="B563" s="157" t="s">
        <v>981</v>
      </c>
      <c r="C563" s="157" t="s">
        <v>984</v>
      </c>
      <c r="D563" s="158">
        <v>12700</v>
      </c>
      <c r="E563" s="158">
        <v>12700</v>
      </c>
      <c r="F563" s="158">
        <v>4000</v>
      </c>
      <c r="G563" s="159">
        <v>4000</v>
      </c>
    </row>
    <row r="564" spans="1:7" ht="32.6" x14ac:dyDescent="0.25">
      <c r="A564" s="315"/>
      <c r="B564" s="157" t="s">
        <v>981</v>
      </c>
      <c r="C564" s="157" t="s">
        <v>985</v>
      </c>
      <c r="D564" s="158">
        <v>0</v>
      </c>
      <c r="E564" s="158">
        <v>0</v>
      </c>
      <c r="F564" s="158">
        <v>14000</v>
      </c>
      <c r="G564" s="159">
        <v>14000</v>
      </c>
    </row>
    <row r="565" spans="1:7" x14ac:dyDescent="0.25">
      <c r="A565" s="316" t="s">
        <v>488</v>
      </c>
      <c r="B565" s="316"/>
      <c r="C565" s="317"/>
      <c r="D565" s="160">
        <v>13000</v>
      </c>
      <c r="E565" s="160">
        <v>13000</v>
      </c>
      <c r="F565" s="160">
        <v>21300</v>
      </c>
      <c r="G565" s="161">
        <v>21300</v>
      </c>
    </row>
    <row r="566" spans="1:7" ht="32.6" x14ac:dyDescent="0.25">
      <c r="A566" s="313" t="s">
        <v>489</v>
      </c>
      <c r="B566" s="157" t="s">
        <v>986</v>
      </c>
      <c r="C566" s="157" t="s">
        <v>987</v>
      </c>
      <c r="D566" s="158">
        <v>0</v>
      </c>
      <c r="E566" s="158">
        <v>0</v>
      </c>
      <c r="F566" s="158">
        <v>1200</v>
      </c>
      <c r="G566" s="159">
        <v>1200</v>
      </c>
    </row>
    <row r="567" spans="1:7" ht="21.75" x14ac:dyDescent="0.25">
      <c r="A567" s="314"/>
      <c r="B567" s="157" t="s">
        <v>988</v>
      </c>
      <c r="C567" s="157" t="s">
        <v>989</v>
      </c>
      <c r="D567" s="158">
        <v>0</v>
      </c>
      <c r="E567" s="158">
        <v>0</v>
      </c>
      <c r="F567" s="158">
        <v>5000</v>
      </c>
      <c r="G567" s="159">
        <v>5000</v>
      </c>
    </row>
    <row r="568" spans="1:7" ht="21.75" x14ac:dyDescent="0.25">
      <c r="A568" s="314"/>
      <c r="B568" s="157" t="s">
        <v>990</v>
      </c>
      <c r="C568" s="157" t="s">
        <v>991</v>
      </c>
      <c r="D568" s="158">
        <v>0</v>
      </c>
      <c r="E568" s="158">
        <v>0</v>
      </c>
      <c r="F568" s="158">
        <v>5000</v>
      </c>
      <c r="G568" s="159">
        <v>5000</v>
      </c>
    </row>
    <row r="569" spans="1:7" x14ac:dyDescent="0.25">
      <c r="A569" s="314"/>
      <c r="B569" s="157" t="s">
        <v>992</v>
      </c>
      <c r="C569" s="157" t="s">
        <v>993</v>
      </c>
      <c r="D569" s="158">
        <v>0</v>
      </c>
      <c r="E569" s="158">
        <v>0</v>
      </c>
      <c r="F569" s="158">
        <v>2500</v>
      </c>
      <c r="G569" s="159">
        <v>2800</v>
      </c>
    </row>
    <row r="570" spans="1:7" ht="21.75" x14ac:dyDescent="0.25">
      <c r="A570" s="314"/>
      <c r="B570" s="157" t="s">
        <v>629</v>
      </c>
      <c r="C570" s="157" t="s">
        <v>994</v>
      </c>
      <c r="D570" s="158">
        <v>0</v>
      </c>
      <c r="E570" s="158">
        <v>0</v>
      </c>
      <c r="F570" s="158">
        <v>500</v>
      </c>
      <c r="G570" s="159">
        <v>500</v>
      </c>
    </row>
    <row r="571" spans="1:7" ht="21.75" x14ac:dyDescent="0.25">
      <c r="A571" s="314"/>
      <c r="B571" s="157" t="s">
        <v>995</v>
      </c>
      <c r="C571" s="157" t="s">
        <v>996</v>
      </c>
      <c r="D571" s="158">
        <v>1900</v>
      </c>
      <c r="E571" s="158">
        <v>1900</v>
      </c>
      <c r="F571" s="158">
        <v>3000</v>
      </c>
      <c r="G571" s="159">
        <v>3200</v>
      </c>
    </row>
    <row r="572" spans="1:7" ht="21.75" x14ac:dyDescent="0.25">
      <c r="A572" s="314"/>
      <c r="B572" s="157" t="s">
        <v>830</v>
      </c>
      <c r="C572" s="157" t="s">
        <v>997</v>
      </c>
      <c r="D572" s="158">
        <v>1400</v>
      </c>
      <c r="E572" s="158">
        <v>1400</v>
      </c>
      <c r="F572" s="158">
        <v>2400</v>
      </c>
      <c r="G572" s="159">
        <v>2600</v>
      </c>
    </row>
    <row r="573" spans="1:7" ht="21.75" x14ac:dyDescent="0.25">
      <c r="A573" s="314"/>
      <c r="B573" s="157" t="s">
        <v>998</v>
      </c>
      <c r="C573" s="157" t="s">
        <v>999</v>
      </c>
      <c r="D573" s="158">
        <v>1000</v>
      </c>
      <c r="E573" s="158">
        <v>1000</v>
      </c>
      <c r="F573" s="158">
        <v>1000</v>
      </c>
      <c r="G573" s="159">
        <v>1000</v>
      </c>
    </row>
    <row r="574" spans="1:7" ht="21.75" x14ac:dyDescent="0.25">
      <c r="A574" s="314"/>
      <c r="B574" s="157" t="s">
        <v>1000</v>
      </c>
      <c r="C574" s="157" t="s">
        <v>1001</v>
      </c>
      <c r="D574" s="158">
        <v>500</v>
      </c>
      <c r="E574" s="158">
        <v>500</v>
      </c>
      <c r="F574" s="158">
        <v>1300</v>
      </c>
      <c r="G574" s="159">
        <v>1300</v>
      </c>
    </row>
    <row r="575" spans="1:7" ht="21.75" x14ac:dyDescent="0.25">
      <c r="A575" s="314"/>
      <c r="B575" s="157" t="s">
        <v>1002</v>
      </c>
      <c r="C575" s="157" t="s">
        <v>1003</v>
      </c>
      <c r="D575" s="158">
        <v>800</v>
      </c>
      <c r="E575" s="158">
        <v>800</v>
      </c>
      <c r="F575" s="158">
        <v>900</v>
      </c>
      <c r="G575" s="159">
        <v>900</v>
      </c>
    </row>
    <row r="576" spans="1:7" ht="21.75" x14ac:dyDescent="0.25">
      <c r="A576" s="314"/>
      <c r="B576" s="157" t="s">
        <v>1004</v>
      </c>
      <c r="C576" s="157" t="s">
        <v>1005</v>
      </c>
      <c r="D576" s="158">
        <v>200</v>
      </c>
      <c r="E576" s="158">
        <v>200</v>
      </c>
      <c r="F576" s="158">
        <v>0</v>
      </c>
      <c r="G576" s="159">
        <v>0</v>
      </c>
    </row>
    <row r="577" spans="1:7" ht="32.6" x14ac:dyDescent="0.25">
      <c r="A577" s="314"/>
      <c r="B577" s="157" t="s">
        <v>1006</v>
      </c>
      <c r="C577" s="157" t="s">
        <v>1007</v>
      </c>
      <c r="D577" s="158">
        <v>800</v>
      </c>
      <c r="E577" s="158">
        <v>800</v>
      </c>
      <c r="F577" s="158">
        <v>1000</v>
      </c>
      <c r="G577" s="159">
        <v>1000</v>
      </c>
    </row>
    <row r="578" spans="1:7" ht="21.75" x14ac:dyDescent="0.25">
      <c r="A578" s="314"/>
      <c r="B578" s="157" t="s">
        <v>1008</v>
      </c>
      <c r="C578" s="157" t="s">
        <v>1009</v>
      </c>
      <c r="D578" s="158">
        <v>2000</v>
      </c>
      <c r="E578" s="158">
        <v>2000</v>
      </c>
      <c r="F578" s="158">
        <v>800</v>
      </c>
      <c r="G578" s="159">
        <v>800</v>
      </c>
    </row>
    <row r="579" spans="1:7" ht="32.6" x14ac:dyDescent="0.25">
      <c r="A579" s="314"/>
      <c r="B579" s="157" t="s">
        <v>1010</v>
      </c>
      <c r="C579" s="157" t="s">
        <v>1011</v>
      </c>
      <c r="D579" s="158">
        <v>1000</v>
      </c>
      <c r="E579" s="158">
        <v>1000</v>
      </c>
      <c r="F579" s="158">
        <v>1100</v>
      </c>
      <c r="G579" s="159">
        <v>1200</v>
      </c>
    </row>
    <row r="580" spans="1:7" ht="21.75" x14ac:dyDescent="0.25">
      <c r="A580" s="314"/>
      <c r="B580" s="157" t="s">
        <v>1012</v>
      </c>
      <c r="C580" s="157" t="s">
        <v>1013</v>
      </c>
      <c r="D580" s="158">
        <v>500</v>
      </c>
      <c r="E580" s="158">
        <v>500</v>
      </c>
      <c r="F580" s="158">
        <v>600</v>
      </c>
      <c r="G580" s="159">
        <v>600</v>
      </c>
    </row>
    <row r="581" spans="1:7" ht="21.75" x14ac:dyDescent="0.25">
      <c r="A581" s="314"/>
      <c r="B581" s="157" t="s">
        <v>1014</v>
      </c>
      <c r="C581" s="157" t="s">
        <v>1015</v>
      </c>
      <c r="D581" s="158">
        <v>500</v>
      </c>
      <c r="E581" s="158">
        <v>500</v>
      </c>
      <c r="F581" s="158">
        <v>600</v>
      </c>
      <c r="G581" s="159">
        <v>600</v>
      </c>
    </row>
    <row r="582" spans="1:7" x14ac:dyDescent="0.25">
      <c r="A582" s="314"/>
      <c r="B582" s="157" t="s">
        <v>1016</v>
      </c>
      <c r="C582" s="157" t="s">
        <v>1017</v>
      </c>
      <c r="D582" s="158">
        <v>2500</v>
      </c>
      <c r="E582" s="158">
        <v>2500</v>
      </c>
      <c r="F582" s="158">
        <v>0</v>
      </c>
      <c r="G582" s="159">
        <v>0</v>
      </c>
    </row>
    <row r="583" spans="1:7" ht="32.6" x14ac:dyDescent="0.25">
      <c r="A583" s="314"/>
      <c r="B583" s="157" t="s">
        <v>1018</v>
      </c>
      <c r="C583" s="157" t="s">
        <v>1019</v>
      </c>
      <c r="D583" s="158">
        <v>1100</v>
      </c>
      <c r="E583" s="158">
        <v>1100</v>
      </c>
      <c r="F583" s="158">
        <v>1100</v>
      </c>
      <c r="G583" s="159">
        <v>1100</v>
      </c>
    </row>
    <row r="584" spans="1:7" ht="32.6" x14ac:dyDescent="0.25">
      <c r="A584" s="314"/>
      <c r="B584" s="157" t="s">
        <v>1020</v>
      </c>
      <c r="C584" s="157" t="s">
        <v>1021</v>
      </c>
      <c r="D584" s="158">
        <v>200</v>
      </c>
      <c r="E584" s="158">
        <v>200</v>
      </c>
      <c r="F584" s="158">
        <v>0</v>
      </c>
      <c r="G584" s="159">
        <v>300</v>
      </c>
    </row>
    <row r="585" spans="1:7" x14ac:dyDescent="0.25">
      <c r="A585" s="314"/>
      <c r="B585" s="157" t="s">
        <v>1022</v>
      </c>
      <c r="C585" s="157" t="s">
        <v>1023</v>
      </c>
      <c r="D585" s="158">
        <v>1000</v>
      </c>
      <c r="E585" s="158">
        <v>1000</v>
      </c>
      <c r="F585" s="158">
        <v>0</v>
      </c>
      <c r="G585" s="159">
        <v>0</v>
      </c>
    </row>
    <row r="586" spans="1:7" ht="21.75" x14ac:dyDescent="0.25">
      <c r="A586" s="314"/>
      <c r="B586" s="157" t="s">
        <v>1024</v>
      </c>
      <c r="C586" s="157" t="s">
        <v>1025</v>
      </c>
      <c r="D586" s="158">
        <v>2000</v>
      </c>
      <c r="E586" s="158">
        <v>2000</v>
      </c>
      <c r="F586" s="158">
        <v>2000</v>
      </c>
      <c r="G586" s="159">
        <v>2000</v>
      </c>
    </row>
    <row r="587" spans="1:7" ht="21.75" x14ac:dyDescent="0.25">
      <c r="A587" s="314"/>
      <c r="B587" s="157" t="s">
        <v>862</v>
      </c>
      <c r="C587" s="157" t="s">
        <v>1026</v>
      </c>
      <c r="D587" s="158">
        <v>200</v>
      </c>
      <c r="E587" s="158">
        <v>200</v>
      </c>
      <c r="F587" s="158">
        <v>200</v>
      </c>
      <c r="G587" s="159">
        <v>200</v>
      </c>
    </row>
    <row r="588" spans="1:7" ht="21.75" x14ac:dyDescent="0.25">
      <c r="A588" s="314"/>
      <c r="B588" s="157" t="s">
        <v>1027</v>
      </c>
      <c r="C588" s="157" t="s">
        <v>1028</v>
      </c>
      <c r="D588" s="158">
        <v>500</v>
      </c>
      <c r="E588" s="158">
        <v>500</v>
      </c>
      <c r="F588" s="158">
        <v>500</v>
      </c>
      <c r="G588" s="159">
        <v>500</v>
      </c>
    </row>
    <row r="589" spans="1:7" ht="21.75" x14ac:dyDescent="0.25">
      <c r="A589" s="314"/>
      <c r="B589" s="157" t="s">
        <v>1029</v>
      </c>
      <c r="C589" s="157" t="s">
        <v>1030</v>
      </c>
      <c r="D589" s="158">
        <v>600</v>
      </c>
      <c r="E589" s="158">
        <v>600</v>
      </c>
      <c r="F589" s="158">
        <v>600</v>
      </c>
      <c r="G589" s="159">
        <v>600</v>
      </c>
    </row>
    <row r="590" spans="1:7" ht="32.6" x14ac:dyDescent="0.25">
      <c r="A590" s="314"/>
      <c r="B590" s="157" t="s">
        <v>1031</v>
      </c>
      <c r="C590" s="157" t="s">
        <v>1032</v>
      </c>
      <c r="D590" s="158">
        <v>800</v>
      </c>
      <c r="E590" s="158">
        <v>800</v>
      </c>
      <c r="F590" s="158">
        <v>0</v>
      </c>
      <c r="G590" s="159">
        <v>0</v>
      </c>
    </row>
    <row r="591" spans="1:7" ht="32.6" x14ac:dyDescent="0.25">
      <c r="A591" s="314"/>
      <c r="B591" s="157" t="s">
        <v>875</v>
      </c>
      <c r="C591" s="157" t="s">
        <v>1033</v>
      </c>
      <c r="D591" s="158">
        <v>100</v>
      </c>
      <c r="E591" s="158">
        <v>100</v>
      </c>
      <c r="F591" s="158">
        <v>0</v>
      </c>
      <c r="G591" s="159">
        <v>0</v>
      </c>
    </row>
    <row r="592" spans="1:7" ht="43.5" x14ac:dyDescent="0.25">
      <c r="A592" s="314"/>
      <c r="B592" s="157" t="s">
        <v>1034</v>
      </c>
      <c r="C592" s="157" t="s">
        <v>1035</v>
      </c>
      <c r="D592" s="158">
        <v>600</v>
      </c>
      <c r="E592" s="158">
        <v>600</v>
      </c>
      <c r="F592" s="158">
        <v>600</v>
      </c>
      <c r="G592" s="159">
        <v>600</v>
      </c>
    </row>
    <row r="593" spans="1:7" ht="32.6" x14ac:dyDescent="0.25">
      <c r="A593" s="314"/>
      <c r="B593" s="157" t="s">
        <v>1036</v>
      </c>
      <c r="C593" s="157" t="s">
        <v>1037</v>
      </c>
      <c r="D593" s="158">
        <v>600</v>
      </c>
      <c r="E593" s="158">
        <v>600</v>
      </c>
      <c r="F593" s="158">
        <v>600</v>
      </c>
      <c r="G593" s="159">
        <v>600</v>
      </c>
    </row>
    <row r="594" spans="1:7" x14ac:dyDescent="0.25">
      <c r="A594" s="314"/>
      <c r="B594" s="157" t="s">
        <v>1038</v>
      </c>
      <c r="C594" s="157" t="s">
        <v>1039</v>
      </c>
      <c r="D594" s="158">
        <v>0</v>
      </c>
      <c r="E594" s="158">
        <v>0</v>
      </c>
      <c r="F594" s="158">
        <v>500</v>
      </c>
      <c r="G594" s="159">
        <v>500</v>
      </c>
    </row>
    <row r="595" spans="1:7" x14ac:dyDescent="0.25">
      <c r="A595" s="314"/>
      <c r="B595" s="157" t="s">
        <v>1040</v>
      </c>
      <c r="C595" s="157" t="s">
        <v>1041</v>
      </c>
      <c r="D595" s="158">
        <v>0</v>
      </c>
      <c r="E595" s="158">
        <v>0</v>
      </c>
      <c r="F595" s="158">
        <v>12000</v>
      </c>
      <c r="G595" s="159">
        <v>0</v>
      </c>
    </row>
    <row r="596" spans="1:7" ht="21.75" x14ac:dyDescent="0.25">
      <c r="A596" s="314"/>
      <c r="B596" s="157" t="s">
        <v>1042</v>
      </c>
      <c r="C596" s="157" t="s">
        <v>1043</v>
      </c>
      <c r="D596" s="158">
        <v>0</v>
      </c>
      <c r="E596" s="158">
        <v>0</v>
      </c>
      <c r="F596" s="158">
        <v>4800</v>
      </c>
      <c r="G596" s="159">
        <v>4800</v>
      </c>
    </row>
    <row r="597" spans="1:7" ht="21.75" x14ac:dyDescent="0.25">
      <c r="A597" s="314"/>
      <c r="B597" s="157" t="s">
        <v>1044</v>
      </c>
      <c r="C597" s="157" t="s">
        <v>1045</v>
      </c>
      <c r="D597" s="158">
        <v>600</v>
      </c>
      <c r="E597" s="158">
        <v>600</v>
      </c>
      <c r="F597" s="158">
        <v>0</v>
      </c>
      <c r="G597" s="159">
        <v>0</v>
      </c>
    </row>
    <row r="598" spans="1:7" ht="21.75" x14ac:dyDescent="0.25">
      <c r="A598" s="314"/>
      <c r="B598" s="157" t="s">
        <v>1046</v>
      </c>
      <c r="C598" s="157" t="s">
        <v>1047</v>
      </c>
      <c r="D598" s="158">
        <v>1800</v>
      </c>
      <c r="E598" s="158">
        <v>1800</v>
      </c>
      <c r="F598" s="158">
        <v>1800</v>
      </c>
      <c r="G598" s="159">
        <v>1800</v>
      </c>
    </row>
    <row r="599" spans="1:7" ht="21.75" x14ac:dyDescent="0.25">
      <c r="A599" s="314"/>
      <c r="B599" s="157" t="s">
        <v>1048</v>
      </c>
      <c r="C599" s="157" t="s">
        <v>1049</v>
      </c>
      <c r="D599" s="158">
        <v>600</v>
      </c>
      <c r="E599" s="158">
        <v>600</v>
      </c>
      <c r="F599" s="158">
        <v>600</v>
      </c>
      <c r="G599" s="159">
        <v>600</v>
      </c>
    </row>
    <row r="600" spans="1:7" ht="21.75" x14ac:dyDescent="0.25">
      <c r="A600" s="314"/>
      <c r="B600" s="157" t="s">
        <v>1050</v>
      </c>
      <c r="C600" s="157" t="s">
        <v>1051</v>
      </c>
      <c r="D600" s="158">
        <v>0</v>
      </c>
      <c r="E600" s="158">
        <v>0</v>
      </c>
      <c r="F600" s="158">
        <v>2000</v>
      </c>
      <c r="G600" s="159">
        <v>2000</v>
      </c>
    </row>
    <row r="601" spans="1:7" ht="32.6" x14ac:dyDescent="0.25">
      <c r="A601" s="314"/>
      <c r="B601" s="157" t="s">
        <v>1052</v>
      </c>
      <c r="C601" s="157" t="s">
        <v>1053</v>
      </c>
      <c r="D601" s="158">
        <v>800</v>
      </c>
      <c r="E601" s="158">
        <v>800</v>
      </c>
      <c r="F601" s="158">
        <v>0</v>
      </c>
      <c r="G601" s="159">
        <v>0</v>
      </c>
    </row>
    <row r="602" spans="1:7" ht="32.6" x14ac:dyDescent="0.25">
      <c r="A602" s="314"/>
      <c r="B602" s="157" t="s">
        <v>1054</v>
      </c>
      <c r="C602" s="157" t="s">
        <v>1055</v>
      </c>
      <c r="D602" s="158">
        <v>0</v>
      </c>
      <c r="E602" s="158">
        <v>0</v>
      </c>
      <c r="F602" s="158">
        <v>2500</v>
      </c>
      <c r="G602" s="159">
        <v>2800</v>
      </c>
    </row>
    <row r="603" spans="1:7" ht="21.75" x14ac:dyDescent="0.25">
      <c r="A603" s="314"/>
      <c r="B603" s="157" t="s">
        <v>1056</v>
      </c>
      <c r="C603" s="157" t="s">
        <v>1057</v>
      </c>
      <c r="D603" s="158">
        <v>1600</v>
      </c>
      <c r="E603" s="158">
        <v>1600</v>
      </c>
      <c r="F603" s="158">
        <v>1600</v>
      </c>
      <c r="G603" s="159">
        <v>1600</v>
      </c>
    </row>
    <row r="604" spans="1:7" ht="32.6" x14ac:dyDescent="0.25">
      <c r="A604" s="314"/>
      <c r="B604" s="157" t="s">
        <v>1058</v>
      </c>
      <c r="C604" s="157" t="s">
        <v>1059</v>
      </c>
      <c r="D604" s="158">
        <v>400</v>
      </c>
      <c r="E604" s="158">
        <v>400</v>
      </c>
      <c r="F604" s="158">
        <v>400</v>
      </c>
      <c r="G604" s="159">
        <v>400</v>
      </c>
    </row>
    <row r="605" spans="1:7" x14ac:dyDescent="0.25">
      <c r="A605" s="314"/>
      <c r="B605" s="157" t="s">
        <v>1060</v>
      </c>
      <c r="C605" s="157" t="s">
        <v>1061</v>
      </c>
      <c r="D605" s="158">
        <v>0</v>
      </c>
      <c r="E605" s="158">
        <v>0</v>
      </c>
      <c r="F605" s="158">
        <v>700</v>
      </c>
      <c r="G605" s="159">
        <v>700</v>
      </c>
    </row>
    <row r="606" spans="1:7" ht="32.6" x14ac:dyDescent="0.25">
      <c r="A606" s="314"/>
      <c r="B606" s="157" t="s">
        <v>1062</v>
      </c>
      <c r="C606" s="157" t="s">
        <v>1063</v>
      </c>
      <c r="D606" s="158">
        <v>800</v>
      </c>
      <c r="E606" s="158">
        <v>800</v>
      </c>
      <c r="F606" s="158">
        <v>2800</v>
      </c>
      <c r="G606" s="159">
        <v>3000</v>
      </c>
    </row>
    <row r="607" spans="1:7" ht="32.6" x14ac:dyDescent="0.25">
      <c r="A607" s="314"/>
      <c r="B607" s="157" t="s">
        <v>1064</v>
      </c>
      <c r="C607" s="157" t="s">
        <v>1065</v>
      </c>
      <c r="D607" s="158">
        <v>700</v>
      </c>
      <c r="E607" s="158">
        <v>700</v>
      </c>
      <c r="F607" s="158">
        <v>0</v>
      </c>
      <c r="G607" s="159">
        <v>0</v>
      </c>
    </row>
    <row r="608" spans="1:7" ht="21.75" x14ac:dyDescent="0.25">
      <c r="A608" s="314"/>
      <c r="B608" s="157" t="s">
        <v>1066</v>
      </c>
      <c r="C608" s="157" t="s">
        <v>1067</v>
      </c>
      <c r="D608" s="158">
        <v>0</v>
      </c>
      <c r="E608" s="158">
        <v>0</v>
      </c>
      <c r="F608" s="158">
        <v>2800</v>
      </c>
      <c r="G608" s="159">
        <v>3000</v>
      </c>
    </row>
    <row r="609" spans="1:7" ht="32.6" x14ac:dyDescent="0.25">
      <c r="A609" s="314"/>
      <c r="B609" s="157" t="s">
        <v>1068</v>
      </c>
      <c r="C609" s="157" t="s">
        <v>1069</v>
      </c>
      <c r="D609" s="158">
        <v>1300</v>
      </c>
      <c r="E609" s="158">
        <v>1300</v>
      </c>
      <c r="F609" s="158">
        <v>0</v>
      </c>
      <c r="G609" s="159">
        <v>0</v>
      </c>
    </row>
    <row r="610" spans="1:7" ht="43.5" x14ac:dyDescent="0.25">
      <c r="A610" s="314"/>
      <c r="B610" s="157" t="s">
        <v>1070</v>
      </c>
      <c r="C610" s="157" t="s">
        <v>1071</v>
      </c>
      <c r="D610" s="158">
        <v>0</v>
      </c>
      <c r="E610" s="158">
        <v>0</v>
      </c>
      <c r="F610" s="158">
        <v>4300</v>
      </c>
      <c r="G610" s="159">
        <v>4500</v>
      </c>
    </row>
    <row r="611" spans="1:7" ht="21.75" x14ac:dyDescent="0.25">
      <c r="A611" s="314"/>
      <c r="B611" s="157" t="s">
        <v>1072</v>
      </c>
      <c r="C611" s="157" t="s">
        <v>1073</v>
      </c>
      <c r="D611" s="158">
        <v>5000</v>
      </c>
      <c r="E611" s="158">
        <v>5000</v>
      </c>
      <c r="F611" s="158">
        <v>4000</v>
      </c>
      <c r="G611" s="159">
        <v>4300</v>
      </c>
    </row>
    <row r="612" spans="1:7" ht="21.75" x14ac:dyDescent="0.25">
      <c r="A612" s="314"/>
      <c r="B612" s="157" t="s">
        <v>1074</v>
      </c>
      <c r="C612" s="157" t="s">
        <v>1075</v>
      </c>
      <c r="D612" s="158">
        <v>500</v>
      </c>
      <c r="E612" s="158">
        <v>500</v>
      </c>
      <c r="F612" s="158">
        <v>500</v>
      </c>
      <c r="G612" s="159">
        <v>500</v>
      </c>
    </row>
    <row r="613" spans="1:7" ht="32.6" x14ac:dyDescent="0.25">
      <c r="A613" s="314"/>
      <c r="B613" s="157" t="s">
        <v>1074</v>
      </c>
      <c r="C613" s="157" t="s">
        <v>1076</v>
      </c>
      <c r="D613" s="158">
        <v>600</v>
      </c>
      <c r="E613" s="158">
        <v>600</v>
      </c>
      <c r="F613" s="158">
        <v>900</v>
      </c>
      <c r="G613" s="159">
        <v>1000</v>
      </c>
    </row>
    <row r="614" spans="1:7" x14ac:dyDescent="0.25">
      <c r="A614" s="314"/>
      <c r="B614" s="157" t="s">
        <v>1077</v>
      </c>
      <c r="C614" s="157" t="s">
        <v>1061</v>
      </c>
      <c r="D614" s="158">
        <v>1800</v>
      </c>
      <c r="E614" s="158">
        <v>1800</v>
      </c>
      <c r="F614" s="158">
        <v>1200</v>
      </c>
      <c r="G614" s="159">
        <v>1800</v>
      </c>
    </row>
    <row r="615" spans="1:7" ht="32.6" x14ac:dyDescent="0.25">
      <c r="A615" s="314"/>
      <c r="B615" s="157" t="s">
        <v>1078</v>
      </c>
      <c r="C615" s="157" t="s">
        <v>1079</v>
      </c>
      <c r="D615" s="158">
        <v>2500</v>
      </c>
      <c r="E615" s="158">
        <v>2500</v>
      </c>
      <c r="F615" s="158">
        <v>5200</v>
      </c>
      <c r="G615" s="159">
        <v>5500</v>
      </c>
    </row>
    <row r="616" spans="1:7" ht="21.75" x14ac:dyDescent="0.25">
      <c r="A616" s="314"/>
      <c r="B616" s="157" t="s">
        <v>1080</v>
      </c>
      <c r="C616" s="157" t="s">
        <v>1081</v>
      </c>
      <c r="D616" s="158">
        <v>0</v>
      </c>
      <c r="E616" s="158">
        <v>0</v>
      </c>
      <c r="F616" s="158">
        <v>10000</v>
      </c>
      <c r="G616" s="159">
        <v>1000</v>
      </c>
    </row>
    <row r="617" spans="1:7" ht="21.75" x14ac:dyDescent="0.25">
      <c r="A617" s="315"/>
      <c r="B617" s="157" t="s">
        <v>1082</v>
      </c>
      <c r="C617" s="157" t="s">
        <v>1083</v>
      </c>
      <c r="D617" s="158">
        <v>500</v>
      </c>
      <c r="E617" s="158">
        <v>500</v>
      </c>
      <c r="F617" s="158">
        <v>0</v>
      </c>
      <c r="G617" s="159">
        <v>0</v>
      </c>
    </row>
    <row r="618" spans="1:7" x14ac:dyDescent="0.25">
      <c r="A618" s="316" t="s">
        <v>624</v>
      </c>
      <c r="B618" s="316"/>
      <c r="C618" s="317"/>
      <c r="D618" s="160">
        <v>40300</v>
      </c>
      <c r="E618" s="160">
        <v>40300</v>
      </c>
      <c r="F618" s="160">
        <v>91100</v>
      </c>
      <c r="G618" s="161">
        <v>73400</v>
      </c>
    </row>
    <row r="619" spans="1:7" ht="32.6" x14ac:dyDescent="0.25">
      <c r="A619" s="313" t="s">
        <v>151</v>
      </c>
      <c r="B619" s="157" t="s">
        <v>1084</v>
      </c>
      <c r="C619" s="157" t="s">
        <v>1085</v>
      </c>
      <c r="D619" s="158">
        <v>1200</v>
      </c>
      <c r="E619" s="158">
        <v>1200</v>
      </c>
      <c r="F619" s="158">
        <v>1800</v>
      </c>
      <c r="G619" s="159">
        <v>1900</v>
      </c>
    </row>
    <row r="620" spans="1:7" ht="32.6" x14ac:dyDescent="0.25">
      <c r="A620" s="314"/>
      <c r="B620" s="157" t="s">
        <v>1086</v>
      </c>
      <c r="C620" s="157" t="s">
        <v>1087</v>
      </c>
      <c r="D620" s="158">
        <v>2600</v>
      </c>
      <c r="E620" s="158">
        <v>2600</v>
      </c>
      <c r="F620" s="158">
        <v>2000</v>
      </c>
      <c r="G620" s="159">
        <v>2000</v>
      </c>
    </row>
    <row r="621" spans="1:7" ht="21.75" x14ac:dyDescent="0.25">
      <c r="A621" s="314"/>
      <c r="B621" s="157" t="s">
        <v>1088</v>
      </c>
      <c r="C621" s="157" t="s">
        <v>1089</v>
      </c>
      <c r="D621" s="158">
        <v>2100</v>
      </c>
      <c r="E621" s="158">
        <v>2100</v>
      </c>
      <c r="F621" s="158">
        <v>2400</v>
      </c>
      <c r="G621" s="159">
        <v>2400</v>
      </c>
    </row>
    <row r="622" spans="1:7" ht="21.75" x14ac:dyDescent="0.25">
      <c r="A622" s="314"/>
      <c r="B622" s="157" t="s">
        <v>1090</v>
      </c>
      <c r="C622" s="157" t="s">
        <v>1091</v>
      </c>
      <c r="D622" s="158">
        <v>2000</v>
      </c>
      <c r="E622" s="158">
        <v>2000</v>
      </c>
      <c r="F622" s="158">
        <v>2600</v>
      </c>
      <c r="G622" s="159">
        <v>2700</v>
      </c>
    </row>
    <row r="623" spans="1:7" ht="32.6" x14ac:dyDescent="0.25">
      <c r="A623" s="314"/>
      <c r="B623" s="157" t="s">
        <v>1092</v>
      </c>
      <c r="C623" s="157" t="s">
        <v>1093</v>
      </c>
      <c r="D623" s="158">
        <v>200</v>
      </c>
      <c r="E623" s="158">
        <v>200</v>
      </c>
      <c r="F623" s="158">
        <v>500</v>
      </c>
      <c r="G623" s="159">
        <v>500</v>
      </c>
    </row>
    <row r="624" spans="1:7" ht="21.75" x14ac:dyDescent="0.25">
      <c r="A624" s="314"/>
      <c r="B624" s="157" t="s">
        <v>830</v>
      </c>
      <c r="C624" s="157" t="s">
        <v>1094</v>
      </c>
      <c r="D624" s="158">
        <v>800</v>
      </c>
      <c r="E624" s="158">
        <v>800</v>
      </c>
      <c r="F624" s="158">
        <v>800</v>
      </c>
      <c r="G624" s="159">
        <v>800</v>
      </c>
    </row>
    <row r="625" spans="1:7" ht="32.6" x14ac:dyDescent="0.25">
      <c r="A625" s="314"/>
      <c r="B625" s="157" t="s">
        <v>1095</v>
      </c>
      <c r="C625" s="157" t="s">
        <v>1096</v>
      </c>
      <c r="D625" s="158">
        <v>1300</v>
      </c>
      <c r="E625" s="158">
        <v>1300</v>
      </c>
      <c r="F625" s="158">
        <v>0</v>
      </c>
      <c r="G625" s="159">
        <v>0</v>
      </c>
    </row>
    <row r="626" spans="1:7" ht="21.75" x14ac:dyDescent="0.25">
      <c r="A626" s="314"/>
      <c r="B626" s="157" t="s">
        <v>998</v>
      </c>
      <c r="C626" s="157" t="s">
        <v>1097</v>
      </c>
      <c r="D626" s="158">
        <v>200</v>
      </c>
      <c r="E626" s="158">
        <v>200</v>
      </c>
      <c r="F626" s="158">
        <v>200</v>
      </c>
      <c r="G626" s="159">
        <v>200</v>
      </c>
    </row>
    <row r="627" spans="1:7" ht="21.75" x14ac:dyDescent="0.25">
      <c r="A627" s="314"/>
      <c r="B627" s="157" t="s">
        <v>1098</v>
      </c>
      <c r="C627" s="157" t="s">
        <v>1099</v>
      </c>
      <c r="D627" s="158">
        <v>1000</v>
      </c>
      <c r="E627" s="158">
        <v>1000</v>
      </c>
      <c r="F627" s="158">
        <v>1000</v>
      </c>
      <c r="G627" s="159">
        <v>1000</v>
      </c>
    </row>
    <row r="628" spans="1:7" ht="21.75" x14ac:dyDescent="0.25">
      <c r="A628" s="314"/>
      <c r="B628" s="157" t="s">
        <v>1100</v>
      </c>
      <c r="C628" s="157" t="s">
        <v>1101</v>
      </c>
      <c r="D628" s="158">
        <v>900</v>
      </c>
      <c r="E628" s="158">
        <v>900</v>
      </c>
      <c r="F628" s="158">
        <v>900</v>
      </c>
      <c r="G628" s="159">
        <v>900</v>
      </c>
    </row>
    <row r="629" spans="1:7" ht="32.6" x14ac:dyDescent="0.25">
      <c r="A629" s="314"/>
      <c r="B629" s="157" t="s">
        <v>1102</v>
      </c>
      <c r="C629" s="157" t="s">
        <v>1103</v>
      </c>
      <c r="D629" s="158">
        <v>900</v>
      </c>
      <c r="E629" s="158">
        <v>900</v>
      </c>
      <c r="F629" s="158">
        <v>900</v>
      </c>
      <c r="G629" s="159">
        <v>900</v>
      </c>
    </row>
    <row r="630" spans="1:7" ht="21.75" x14ac:dyDescent="0.25">
      <c r="A630" s="314"/>
      <c r="B630" s="157" t="s">
        <v>1104</v>
      </c>
      <c r="C630" s="157" t="s">
        <v>1105</v>
      </c>
      <c r="D630" s="158">
        <v>1200</v>
      </c>
      <c r="E630" s="158">
        <v>1200</v>
      </c>
      <c r="F630" s="158">
        <v>2000</v>
      </c>
      <c r="G630" s="159">
        <v>2000</v>
      </c>
    </row>
    <row r="631" spans="1:7" ht="32.6" x14ac:dyDescent="0.25">
      <c r="A631" s="314"/>
      <c r="B631" s="157" t="s">
        <v>1106</v>
      </c>
      <c r="C631" s="157" t="s">
        <v>1107</v>
      </c>
      <c r="D631" s="158">
        <v>700</v>
      </c>
      <c r="E631" s="158">
        <v>700</v>
      </c>
      <c r="F631" s="158">
        <v>0</v>
      </c>
      <c r="G631" s="159">
        <v>0</v>
      </c>
    </row>
    <row r="632" spans="1:7" ht="21.75" x14ac:dyDescent="0.25">
      <c r="A632" s="314"/>
      <c r="B632" s="157" t="s">
        <v>1108</v>
      </c>
      <c r="C632" s="157" t="s">
        <v>1109</v>
      </c>
      <c r="D632" s="158">
        <v>3600</v>
      </c>
      <c r="E632" s="158">
        <v>3600</v>
      </c>
      <c r="F632" s="158">
        <v>2000</v>
      </c>
      <c r="G632" s="159">
        <v>2000</v>
      </c>
    </row>
    <row r="633" spans="1:7" ht="32.6" x14ac:dyDescent="0.25">
      <c r="A633" s="314"/>
      <c r="B633" s="157" t="s">
        <v>1110</v>
      </c>
      <c r="C633" s="157" t="s">
        <v>1111</v>
      </c>
      <c r="D633" s="158">
        <v>1600</v>
      </c>
      <c r="E633" s="158">
        <v>1600</v>
      </c>
      <c r="F633" s="158">
        <v>0</v>
      </c>
      <c r="G633" s="159">
        <v>0</v>
      </c>
    </row>
    <row r="634" spans="1:7" ht="32.6" x14ac:dyDescent="0.25">
      <c r="A634" s="314"/>
      <c r="B634" s="157" t="s">
        <v>1112</v>
      </c>
      <c r="C634" s="157" t="s">
        <v>1113</v>
      </c>
      <c r="D634" s="158">
        <v>12400</v>
      </c>
      <c r="E634" s="158">
        <v>12400</v>
      </c>
      <c r="F634" s="158">
        <v>5100</v>
      </c>
      <c r="G634" s="159">
        <v>5100</v>
      </c>
    </row>
    <row r="635" spans="1:7" ht="32.6" x14ac:dyDescent="0.25">
      <c r="A635" s="314"/>
      <c r="B635" s="157" t="s">
        <v>1114</v>
      </c>
      <c r="C635" s="157" t="s">
        <v>1115</v>
      </c>
      <c r="D635" s="158">
        <v>3000</v>
      </c>
      <c r="E635" s="158">
        <v>3000</v>
      </c>
      <c r="F635" s="158">
        <v>3000</v>
      </c>
      <c r="G635" s="159">
        <v>3000</v>
      </c>
    </row>
    <row r="636" spans="1:7" ht="32.6" x14ac:dyDescent="0.25">
      <c r="A636" s="314"/>
      <c r="B636" s="157" t="s">
        <v>1116</v>
      </c>
      <c r="C636" s="157" t="s">
        <v>1117</v>
      </c>
      <c r="D636" s="158">
        <v>0</v>
      </c>
      <c r="E636" s="158">
        <v>0</v>
      </c>
      <c r="F636" s="158">
        <v>48000</v>
      </c>
      <c r="G636" s="159">
        <v>48000</v>
      </c>
    </row>
    <row r="637" spans="1:7" ht="32.6" x14ac:dyDescent="0.25">
      <c r="A637" s="314"/>
      <c r="B637" s="157" t="s">
        <v>1118</v>
      </c>
      <c r="C637" s="157" t="s">
        <v>1119</v>
      </c>
      <c r="D637" s="158">
        <v>4500</v>
      </c>
      <c r="E637" s="158">
        <v>4500</v>
      </c>
      <c r="F637" s="158">
        <v>0</v>
      </c>
      <c r="G637" s="159">
        <v>0</v>
      </c>
    </row>
    <row r="638" spans="1:7" ht="43.5" x14ac:dyDescent="0.25">
      <c r="A638" s="314"/>
      <c r="B638" s="157" t="s">
        <v>1120</v>
      </c>
      <c r="C638" s="157" t="s">
        <v>1121</v>
      </c>
      <c r="D638" s="158">
        <v>57700</v>
      </c>
      <c r="E638" s="158">
        <v>57700</v>
      </c>
      <c r="F638" s="158">
        <v>91000</v>
      </c>
      <c r="G638" s="159">
        <v>91000</v>
      </c>
    </row>
    <row r="639" spans="1:7" ht="21.75" x14ac:dyDescent="0.25">
      <c r="A639" s="314"/>
      <c r="B639" s="157" t="s">
        <v>1122</v>
      </c>
      <c r="C639" s="157" t="s">
        <v>1123</v>
      </c>
      <c r="D639" s="158">
        <v>0</v>
      </c>
      <c r="E639" s="158">
        <v>0</v>
      </c>
      <c r="F639" s="158">
        <v>900</v>
      </c>
      <c r="G639" s="159">
        <v>900</v>
      </c>
    </row>
    <row r="640" spans="1:7" ht="32.6" x14ac:dyDescent="0.25">
      <c r="A640" s="314"/>
      <c r="B640" s="157" t="s">
        <v>1124</v>
      </c>
      <c r="C640" s="157" t="s">
        <v>1125</v>
      </c>
      <c r="D640" s="158">
        <v>2000</v>
      </c>
      <c r="E640" s="158">
        <v>2000</v>
      </c>
      <c r="F640" s="158">
        <v>2100</v>
      </c>
      <c r="G640" s="159">
        <v>2200</v>
      </c>
    </row>
    <row r="641" spans="1:7" ht="21.75" x14ac:dyDescent="0.25">
      <c r="A641" s="314"/>
      <c r="B641" s="157" t="s">
        <v>1126</v>
      </c>
      <c r="C641" s="157" t="s">
        <v>1127</v>
      </c>
      <c r="D641" s="158">
        <v>2000</v>
      </c>
      <c r="E641" s="158">
        <v>2000</v>
      </c>
      <c r="F641" s="158">
        <v>4000</v>
      </c>
      <c r="G641" s="159">
        <v>4300</v>
      </c>
    </row>
    <row r="642" spans="1:7" ht="21.75" x14ac:dyDescent="0.25">
      <c r="A642" s="314"/>
      <c r="B642" s="157" t="s">
        <v>1128</v>
      </c>
      <c r="C642" s="157" t="s">
        <v>1129</v>
      </c>
      <c r="D642" s="158">
        <v>1000</v>
      </c>
      <c r="E642" s="158">
        <v>1000</v>
      </c>
      <c r="F642" s="158">
        <v>1500</v>
      </c>
      <c r="G642" s="159">
        <v>1600</v>
      </c>
    </row>
    <row r="643" spans="1:7" ht="21.75" x14ac:dyDescent="0.25">
      <c r="A643" s="314"/>
      <c r="B643" s="157" t="s">
        <v>1130</v>
      </c>
      <c r="C643" s="157" t="s">
        <v>1131</v>
      </c>
      <c r="D643" s="158">
        <v>2500</v>
      </c>
      <c r="E643" s="158">
        <v>2500</v>
      </c>
      <c r="F643" s="158">
        <v>2500</v>
      </c>
      <c r="G643" s="159">
        <v>2600</v>
      </c>
    </row>
    <row r="644" spans="1:7" ht="21.75" x14ac:dyDescent="0.25">
      <c r="A644" s="314"/>
      <c r="B644" s="157" t="s">
        <v>1132</v>
      </c>
      <c r="C644" s="157" t="s">
        <v>1133</v>
      </c>
      <c r="D644" s="158">
        <v>1000</v>
      </c>
      <c r="E644" s="158">
        <v>1000</v>
      </c>
      <c r="F644" s="158">
        <v>1500</v>
      </c>
      <c r="G644" s="159">
        <v>1600</v>
      </c>
    </row>
    <row r="645" spans="1:7" ht="32.6" x14ac:dyDescent="0.25">
      <c r="A645" s="314"/>
      <c r="B645" s="157" t="s">
        <v>1134</v>
      </c>
      <c r="C645" s="157" t="s">
        <v>1135</v>
      </c>
      <c r="D645" s="158">
        <v>500</v>
      </c>
      <c r="E645" s="158">
        <v>500</v>
      </c>
      <c r="F645" s="158">
        <v>600</v>
      </c>
      <c r="G645" s="159">
        <v>600</v>
      </c>
    </row>
    <row r="646" spans="1:7" x14ac:dyDescent="0.25">
      <c r="A646" s="314"/>
      <c r="B646" s="157" t="s">
        <v>1136</v>
      </c>
      <c r="C646" s="157" t="s">
        <v>1137</v>
      </c>
      <c r="D646" s="158">
        <v>2000</v>
      </c>
      <c r="E646" s="158">
        <v>2000</v>
      </c>
      <c r="F646" s="158">
        <v>300</v>
      </c>
      <c r="G646" s="159">
        <v>300</v>
      </c>
    </row>
    <row r="647" spans="1:7" ht="43.5" x14ac:dyDescent="0.25">
      <c r="A647" s="314"/>
      <c r="B647" s="157" t="s">
        <v>1138</v>
      </c>
      <c r="C647" s="157" t="s">
        <v>1139</v>
      </c>
      <c r="D647" s="158">
        <v>600</v>
      </c>
      <c r="E647" s="158">
        <v>600</v>
      </c>
      <c r="F647" s="158">
        <v>0</v>
      </c>
      <c r="G647" s="159">
        <v>0</v>
      </c>
    </row>
    <row r="648" spans="1:7" ht="21.75" x14ac:dyDescent="0.25">
      <c r="A648" s="314"/>
      <c r="B648" s="157" t="s">
        <v>1012</v>
      </c>
      <c r="C648" s="157" t="s">
        <v>1140</v>
      </c>
      <c r="D648" s="158">
        <v>200</v>
      </c>
      <c r="E648" s="158">
        <v>200</v>
      </c>
      <c r="F648" s="158">
        <v>300</v>
      </c>
      <c r="G648" s="159">
        <v>300</v>
      </c>
    </row>
    <row r="649" spans="1:7" ht="21.75" x14ac:dyDescent="0.25">
      <c r="A649" s="314"/>
      <c r="B649" s="157" t="s">
        <v>1014</v>
      </c>
      <c r="C649" s="157" t="s">
        <v>1141</v>
      </c>
      <c r="D649" s="158">
        <v>100</v>
      </c>
      <c r="E649" s="158">
        <v>100</v>
      </c>
      <c r="F649" s="158">
        <v>100</v>
      </c>
      <c r="G649" s="159">
        <v>200</v>
      </c>
    </row>
    <row r="650" spans="1:7" ht="43.5" x14ac:dyDescent="0.25">
      <c r="A650" s="314"/>
      <c r="B650" s="157" t="s">
        <v>1142</v>
      </c>
      <c r="C650" s="157" t="s">
        <v>1143</v>
      </c>
      <c r="D650" s="158">
        <v>1000</v>
      </c>
      <c r="E650" s="158">
        <v>1000</v>
      </c>
      <c r="F650" s="158">
        <v>2000</v>
      </c>
      <c r="G650" s="159">
        <v>2000</v>
      </c>
    </row>
    <row r="651" spans="1:7" ht="43.5" x14ac:dyDescent="0.25">
      <c r="A651" s="314"/>
      <c r="B651" s="157" t="s">
        <v>1144</v>
      </c>
      <c r="C651" s="157" t="s">
        <v>1145</v>
      </c>
      <c r="D651" s="158">
        <v>1400</v>
      </c>
      <c r="E651" s="158">
        <v>1400</v>
      </c>
      <c r="F651" s="158">
        <v>0</v>
      </c>
      <c r="G651" s="159">
        <v>0</v>
      </c>
    </row>
    <row r="652" spans="1:7" ht="43.5" x14ac:dyDescent="0.25">
      <c r="A652" s="314"/>
      <c r="B652" s="157" t="s">
        <v>1146</v>
      </c>
      <c r="C652" s="157" t="s">
        <v>1147</v>
      </c>
      <c r="D652" s="158">
        <v>1400</v>
      </c>
      <c r="E652" s="158">
        <v>1400</v>
      </c>
      <c r="F652" s="158">
        <v>0</v>
      </c>
      <c r="G652" s="159">
        <v>0</v>
      </c>
    </row>
    <row r="653" spans="1:7" ht="21.75" x14ac:dyDescent="0.25">
      <c r="A653" s="314"/>
      <c r="B653" s="157" t="s">
        <v>1148</v>
      </c>
      <c r="C653" s="157" t="s">
        <v>1149</v>
      </c>
      <c r="D653" s="158">
        <v>200</v>
      </c>
      <c r="E653" s="158">
        <v>200</v>
      </c>
      <c r="F653" s="158">
        <v>0</v>
      </c>
      <c r="G653" s="159">
        <v>0</v>
      </c>
    </row>
    <row r="654" spans="1:7" ht="43.5" x14ac:dyDescent="0.25">
      <c r="A654" s="314"/>
      <c r="B654" s="157" t="s">
        <v>1150</v>
      </c>
      <c r="C654" s="157" t="s">
        <v>1151</v>
      </c>
      <c r="D654" s="158">
        <v>1300</v>
      </c>
      <c r="E654" s="158">
        <v>1300</v>
      </c>
      <c r="F654" s="158">
        <v>1300</v>
      </c>
      <c r="G654" s="159">
        <v>1300</v>
      </c>
    </row>
    <row r="655" spans="1:7" ht="43.5" x14ac:dyDescent="0.25">
      <c r="A655" s="314"/>
      <c r="B655" s="157" t="s">
        <v>1152</v>
      </c>
      <c r="C655" s="157" t="s">
        <v>1151</v>
      </c>
      <c r="D655" s="158">
        <v>1500</v>
      </c>
      <c r="E655" s="158">
        <v>1500</v>
      </c>
      <c r="F655" s="158">
        <v>1500</v>
      </c>
      <c r="G655" s="159">
        <v>1500</v>
      </c>
    </row>
    <row r="656" spans="1:7" ht="32.6" x14ac:dyDescent="0.25">
      <c r="A656" s="314"/>
      <c r="B656" s="157" t="s">
        <v>1153</v>
      </c>
      <c r="C656" s="157" t="s">
        <v>1154</v>
      </c>
      <c r="D656" s="158">
        <v>2000</v>
      </c>
      <c r="E656" s="158">
        <v>2000</v>
      </c>
      <c r="F656" s="158">
        <v>2100</v>
      </c>
      <c r="G656" s="159">
        <v>2200</v>
      </c>
    </row>
    <row r="657" spans="1:7" ht="21.75" x14ac:dyDescent="0.25">
      <c r="A657" s="314"/>
      <c r="B657" s="157" t="s">
        <v>1018</v>
      </c>
      <c r="C657" s="157" t="s">
        <v>1155</v>
      </c>
      <c r="D657" s="158">
        <v>2100</v>
      </c>
      <c r="E657" s="158">
        <v>2100</v>
      </c>
      <c r="F657" s="158">
        <v>0</v>
      </c>
      <c r="G657" s="159">
        <v>0</v>
      </c>
    </row>
    <row r="658" spans="1:7" ht="43.5" x14ac:dyDescent="0.25">
      <c r="A658" s="314"/>
      <c r="B658" s="157" t="s">
        <v>1156</v>
      </c>
      <c r="C658" s="157" t="s">
        <v>1157</v>
      </c>
      <c r="D658" s="158">
        <v>800</v>
      </c>
      <c r="E658" s="158">
        <v>800</v>
      </c>
      <c r="F658" s="158">
        <v>800</v>
      </c>
      <c r="G658" s="159">
        <v>800</v>
      </c>
    </row>
    <row r="659" spans="1:7" ht="21.75" x14ac:dyDescent="0.25">
      <c r="A659" s="314"/>
      <c r="B659" s="157" t="s">
        <v>1158</v>
      </c>
      <c r="C659" s="157" t="s">
        <v>1159</v>
      </c>
      <c r="D659" s="158">
        <v>1200</v>
      </c>
      <c r="E659" s="158">
        <v>1200</v>
      </c>
      <c r="F659" s="158">
        <v>3000</v>
      </c>
      <c r="G659" s="159">
        <v>3200</v>
      </c>
    </row>
    <row r="660" spans="1:7" ht="21.75" x14ac:dyDescent="0.25">
      <c r="A660" s="314"/>
      <c r="B660" s="157" t="s">
        <v>1020</v>
      </c>
      <c r="C660" s="157" t="s">
        <v>1160</v>
      </c>
      <c r="D660" s="158">
        <v>300</v>
      </c>
      <c r="E660" s="158">
        <v>300</v>
      </c>
      <c r="F660" s="158">
        <v>300</v>
      </c>
      <c r="G660" s="159">
        <v>300</v>
      </c>
    </row>
    <row r="661" spans="1:7" ht="32.6" x14ac:dyDescent="0.25">
      <c r="A661" s="314"/>
      <c r="B661" s="157" t="s">
        <v>1161</v>
      </c>
      <c r="C661" s="157" t="s">
        <v>1162</v>
      </c>
      <c r="D661" s="158">
        <v>500</v>
      </c>
      <c r="E661" s="158">
        <v>500</v>
      </c>
      <c r="F661" s="158">
        <v>1200</v>
      </c>
      <c r="G661" s="159">
        <v>1200</v>
      </c>
    </row>
    <row r="662" spans="1:7" ht="21.75" x14ac:dyDescent="0.25">
      <c r="A662" s="314"/>
      <c r="B662" s="157" t="s">
        <v>1163</v>
      </c>
      <c r="C662" s="157" t="s">
        <v>1164</v>
      </c>
      <c r="D662" s="158">
        <v>1100</v>
      </c>
      <c r="E662" s="158">
        <v>1100</v>
      </c>
      <c r="F662" s="158">
        <v>1100</v>
      </c>
      <c r="G662" s="159">
        <v>1100</v>
      </c>
    </row>
    <row r="663" spans="1:7" ht="21.75" x14ac:dyDescent="0.25">
      <c r="A663" s="314"/>
      <c r="B663" s="157" t="s">
        <v>1165</v>
      </c>
      <c r="C663" s="157" t="s">
        <v>1025</v>
      </c>
      <c r="D663" s="158">
        <v>600</v>
      </c>
      <c r="E663" s="158">
        <v>600</v>
      </c>
      <c r="F663" s="158">
        <v>600</v>
      </c>
      <c r="G663" s="159">
        <v>600</v>
      </c>
    </row>
    <row r="664" spans="1:7" ht="32.6" x14ac:dyDescent="0.25">
      <c r="A664" s="314"/>
      <c r="B664" s="157" t="s">
        <v>1166</v>
      </c>
      <c r="C664" s="157" t="s">
        <v>1167</v>
      </c>
      <c r="D664" s="158">
        <v>600</v>
      </c>
      <c r="E664" s="158">
        <v>600</v>
      </c>
      <c r="F664" s="158">
        <v>600</v>
      </c>
      <c r="G664" s="159">
        <v>600</v>
      </c>
    </row>
    <row r="665" spans="1:7" ht="21.75" x14ac:dyDescent="0.25">
      <c r="A665" s="314"/>
      <c r="B665" s="157" t="s">
        <v>1168</v>
      </c>
      <c r="C665" s="157" t="s">
        <v>1169</v>
      </c>
      <c r="D665" s="158">
        <v>500</v>
      </c>
      <c r="E665" s="158">
        <v>500</v>
      </c>
      <c r="F665" s="158">
        <v>500</v>
      </c>
      <c r="G665" s="159">
        <v>500</v>
      </c>
    </row>
    <row r="666" spans="1:7" ht="21.75" x14ac:dyDescent="0.25">
      <c r="A666" s="314"/>
      <c r="B666" s="157" t="s">
        <v>1170</v>
      </c>
      <c r="C666" s="157" t="s">
        <v>1171</v>
      </c>
      <c r="D666" s="158">
        <v>500</v>
      </c>
      <c r="E666" s="158">
        <v>500</v>
      </c>
      <c r="F666" s="158">
        <v>800</v>
      </c>
      <c r="G666" s="159">
        <v>800</v>
      </c>
    </row>
    <row r="667" spans="1:7" ht="21.75" x14ac:dyDescent="0.25">
      <c r="A667" s="314"/>
      <c r="B667" s="157" t="s">
        <v>1172</v>
      </c>
      <c r="C667" s="157" t="s">
        <v>1173</v>
      </c>
      <c r="D667" s="158">
        <v>1500</v>
      </c>
      <c r="E667" s="158">
        <v>1500</v>
      </c>
      <c r="F667" s="158">
        <v>0</v>
      </c>
      <c r="G667" s="159">
        <v>0</v>
      </c>
    </row>
    <row r="668" spans="1:7" ht="32.6" x14ac:dyDescent="0.25">
      <c r="A668" s="314"/>
      <c r="B668" s="157" t="s">
        <v>1027</v>
      </c>
      <c r="C668" s="157" t="s">
        <v>1174</v>
      </c>
      <c r="D668" s="158">
        <v>400</v>
      </c>
      <c r="E668" s="158">
        <v>400</v>
      </c>
      <c r="F668" s="158">
        <v>0</v>
      </c>
      <c r="G668" s="159">
        <v>0</v>
      </c>
    </row>
    <row r="669" spans="1:7" ht="32.6" x14ac:dyDescent="0.25">
      <c r="A669" s="314"/>
      <c r="B669" s="157" t="s">
        <v>1175</v>
      </c>
      <c r="C669" s="157" t="s">
        <v>1176</v>
      </c>
      <c r="D669" s="158">
        <v>4000</v>
      </c>
      <c r="E669" s="158">
        <v>4000</v>
      </c>
      <c r="F669" s="158">
        <v>1000</v>
      </c>
      <c r="G669" s="159">
        <v>1000</v>
      </c>
    </row>
    <row r="670" spans="1:7" ht="32.6" x14ac:dyDescent="0.25">
      <c r="A670" s="314"/>
      <c r="B670" s="157" t="s">
        <v>1177</v>
      </c>
      <c r="C670" s="157" t="s">
        <v>1178</v>
      </c>
      <c r="D670" s="158">
        <v>200</v>
      </c>
      <c r="E670" s="158">
        <v>200</v>
      </c>
      <c r="F670" s="158">
        <v>0</v>
      </c>
      <c r="G670" s="159">
        <v>0</v>
      </c>
    </row>
    <row r="671" spans="1:7" ht="32.6" x14ac:dyDescent="0.25">
      <c r="A671" s="314"/>
      <c r="B671" s="157" t="s">
        <v>1179</v>
      </c>
      <c r="C671" s="157" t="s">
        <v>1180</v>
      </c>
      <c r="D671" s="158">
        <v>1700</v>
      </c>
      <c r="E671" s="158">
        <v>1700</v>
      </c>
      <c r="F671" s="158">
        <v>1700</v>
      </c>
      <c r="G671" s="159">
        <v>1700</v>
      </c>
    </row>
    <row r="672" spans="1:7" ht="21.75" x14ac:dyDescent="0.25">
      <c r="A672" s="314"/>
      <c r="B672" s="157" t="s">
        <v>1181</v>
      </c>
      <c r="C672" s="157" t="s">
        <v>1182</v>
      </c>
      <c r="D672" s="158">
        <v>1500</v>
      </c>
      <c r="E672" s="158">
        <v>1500</v>
      </c>
      <c r="F672" s="158">
        <v>2000</v>
      </c>
      <c r="G672" s="159">
        <v>2100</v>
      </c>
    </row>
    <row r="673" spans="1:7" ht="21.75" x14ac:dyDescent="0.25">
      <c r="A673" s="314"/>
      <c r="B673" s="157" t="s">
        <v>1183</v>
      </c>
      <c r="C673" s="157" t="s">
        <v>1184</v>
      </c>
      <c r="D673" s="158">
        <v>200</v>
      </c>
      <c r="E673" s="158">
        <v>200</v>
      </c>
      <c r="F673" s="158">
        <v>4300</v>
      </c>
      <c r="G673" s="159">
        <v>4300</v>
      </c>
    </row>
    <row r="674" spans="1:7" ht="32.6" x14ac:dyDescent="0.25">
      <c r="A674" s="314"/>
      <c r="B674" s="157" t="s">
        <v>1185</v>
      </c>
      <c r="C674" s="157" t="s">
        <v>1186</v>
      </c>
      <c r="D674" s="158">
        <v>500</v>
      </c>
      <c r="E674" s="158">
        <v>500</v>
      </c>
      <c r="F674" s="158">
        <v>0</v>
      </c>
      <c r="G674" s="159">
        <v>0</v>
      </c>
    </row>
    <row r="675" spans="1:7" ht="21.75" x14ac:dyDescent="0.25">
      <c r="A675" s="314"/>
      <c r="B675" s="157" t="s">
        <v>1042</v>
      </c>
      <c r="C675" s="157" t="s">
        <v>1043</v>
      </c>
      <c r="D675" s="158">
        <v>0</v>
      </c>
      <c r="E675" s="158">
        <v>0</v>
      </c>
      <c r="F675" s="158">
        <v>800</v>
      </c>
      <c r="G675" s="159">
        <v>800</v>
      </c>
    </row>
    <row r="676" spans="1:7" x14ac:dyDescent="0.25">
      <c r="A676" s="314"/>
      <c r="B676" s="157" t="s">
        <v>1187</v>
      </c>
      <c r="C676" s="157" t="s">
        <v>1188</v>
      </c>
      <c r="D676" s="158">
        <v>1000</v>
      </c>
      <c r="E676" s="158">
        <v>1000</v>
      </c>
      <c r="F676" s="158">
        <v>1400</v>
      </c>
      <c r="G676" s="159">
        <v>2300</v>
      </c>
    </row>
    <row r="677" spans="1:7" ht="21.75" x14ac:dyDescent="0.25">
      <c r="A677" s="314"/>
      <c r="B677" s="157" t="s">
        <v>1189</v>
      </c>
      <c r="C677" s="157" t="s">
        <v>1190</v>
      </c>
      <c r="D677" s="158">
        <v>1000</v>
      </c>
      <c r="E677" s="158">
        <v>1000</v>
      </c>
      <c r="F677" s="158">
        <v>1000</v>
      </c>
      <c r="G677" s="159">
        <v>1000</v>
      </c>
    </row>
    <row r="678" spans="1:7" ht="21.75" x14ac:dyDescent="0.25">
      <c r="A678" s="314"/>
      <c r="B678" s="157" t="s">
        <v>1189</v>
      </c>
      <c r="C678" s="157" t="s">
        <v>1191</v>
      </c>
      <c r="D678" s="158">
        <v>6500</v>
      </c>
      <c r="E678" s="158">
        <v>6500</v>
      </c>
      <c r="F678" s="158">
        <v>7500</v>
      </c>
      <c r="G678" s="159">
        <v>7700</v>
      </c>
    </row>
    <row r="679" spans="1:7" ht="21.75" x14ac:dyDescent="0.25">
      <c r="A679" s="314"/>
      <c r="B679" s="157" t="s">
        <v>1192</v>
      </c>
      <c r="C679" s="157" t="s">
        <v>1193</v>
      </c>
      <c r="D679" s="158">
        <v>1500</v>
      </c>
      <c r="E679" s="158">
        <v>1500</v>
      </c>
      <c r="F679" s="158">
        <v>0</v>
      </c>
      <c r="G679" s="159">
        <v>0</v>
      </c>
    </row>
    <row r="680" spans="1:7" ht="21.75" x14ac:dyDescent="0.25">
      <c r="A680" s="314"/>
      <c r="B680" s="157" t="s">
        <v>1194</v>
      </c>
      <c r="C680" s="157" t="s">
        <v>1195</v>
      </c>
      <c r="D680" s="158">
        <v>0</v>
      </c>
      <c r="E680" s="158">
        <v>0</v>
      </c>
      <c r="F680" s="158">
        <v>1500</v>
      </c>
      <c r="G680" s="159">
        <v>1500</v>
      </c>
    </row>
    <row r="681" spans="1:7" ht="32.6" x14ac:dyDescent="0.25">
      <c r="A681" s="314"/>
      <c r="B681" s="157" t="s">
        <v>1194</v>
      </c>
      <c r="C681" s="157" t="s">
        <v>1196</v>
      </c>
      <c r="D681" s="158">
        <v>1500</v>
      </c>
      <c r="E681" s="158">
        <v>1500</v>
      </c>
      <c r="F681" s="158">
        <v>0</v>
      </c>
      <c r="G681" s="159">
        <v>0</v>
      </c>
    </row>
    <row r="682" spans="1:7" ht="21.75" x14ac:dyDescent="0.25">
      <c r="A682" s="314"/>
      <c r="B682" s="157" t="s">
        <v>1197</v>
      </c>
      <c r="C682" s="157" t="s">
        <v>1198</v>
      </c>
      <c r="D682" s="158">
        <v>6500</v>
      </c>
      <c r="E682" s="158">
        <v>6500</v>
      </c>
      <c r="F682" s="158">
        <v>9100</v>
      </c>
      <c r="G682" s="159">
        <v>9100</v>
      </c>
    </row>
    <row r="683" spans="1:7" ht="21.75" x14ac:dyDescent="0.25">
      <c r="A683" s="314"/>
      <c r="B683" s="157" t="s">
        <v>1199</v>
      </c>
      <c r="C683" s="157" t="s">
        <v>1200</v>
      </c>
      <c r="D683" s="158">
        <v>200</v>
      </c>
      <c r="E683" s="158">
        <v>200</v>
      </c>
      <c r="F683" s="158">
        <v>200</v>
      </c>
      <c r="G683" s="159">
        <v>200</v>
      </c>
    </row>
    <row r="684" spans="1:7" ht="21.75" x14ac:dyDescent="0.25">
      <c r="A684" s="314"/>
      <c r="B684" s="157" t="s">
        <v>1056</v>
      </c>
      <c r="C684" s="157" t="s">
        <v>1057</v>
      </c>
      <c r="D684" s="158">
        <v>2300</v>
      </c>
      <c r="E684" s="158">
        <v>2300</v>
      </c>
      <c r="F684" s="158">
        <v>3800</v>
      </c>
      <c r="G684" s="159">
        <v>3800</v>
      </c>
    </row>
    <row r="685" spans="1:7" ht="32.6" x14ac:dyDescent="0.25">
      <c r="A685" s="314"/>
      <c r="B685" s="157" t="s">
        <v>1201</v>
      </c>
      <c r="C685" s="157" t="s">
        <v>1059</v>
      </c>
      <c r="D685" s="158">
        <v>200</v>
      </c>
      <c r="E685" s="158">
        <v>200</v>
      </c>
      <c r="F685" s="158">
        <v>500</v>
      </c>
      <c r="G685" s="159">
        <v>500</v>
      </c>
    </row>
    <row r="686" spans="1:7" ht="21.75" x14ac:dyDescent="0.25">
      <c r="A686" s="314"/>
      <c r="B686" s="157" t="s">
        <v>1202</v>
      </c>
      <c r="C686" s="157" t="s">
        <v>1203</v>
      </c>
      <c r="D686" s="158">
        <v>800</v>
      </c>
      <c r="E686" s="158">
        <v>800</v>
      </c>
      <c r="F686" s="158">
        <v>1000</v>
      </c>
      <c r="G686" s="159">
        <v>1000</v>
      </c>
    </row>
    <row r="687" spans="1:7" ht="21.75" x14ac:dyDescent="0.25">
      <c r="A687" s="314"/>
      <c r="B687" s="157" t="s">
        <v>1204</v>
      </c>
      <c r="C687" s="157" t="s">
        <v>1205</v>
      </c>
      <c r="D687" s="158">
        <v>2400</v>
      </c>
      <c r="E687" s="158">
        <v>2400</v>
      </c>
      <c r="F687" s="158">
        <v>0</v>
      </c>
      <c r="G687" s="159">
        <v>0</v>
      </c>
    </row>
    <row r="688" spans="1:7" ht="21.75" x14ac:dyDescent="0.25">
      <c r="A688" s="314"/>
      <c r="B688" s="157" t="s">
        <v>899</v>
      </c>
      <c r="C688" s="157" t="s">
        <v>1206</v>
      </c>
      <c r="D688" s="158">
        <v>0</v>
      </c>
      <c r="E688" s="158">
        <v>0</v>
      </c>
      <c r="F688" s="158">
        <v>1200</v>
      </c>
      <c r="G688" s="159">
        <v>1500</v>
      </c>
    </row>
    <row r="689" spans="1:7" ht="21.75" x14ac:dyDescent="0.25">
      <c r="A689" s="314"/>
      <c r="B689" s="157" t="s">
        <v>1207</v>
      </c>
      <c r="C689" s="157" t="s">
        <v>1208</v>
      </c>
      <c r="D689" s="158">
        <v>3400</v>
      </c>
      <c r="E689" s="158">
        <v>3400</v>
      </c>
      <c r="F689" s="158">
        <v>3000</v>
      </c>
      <c r="G689" s="159">
        <v>3000</v>
      </c>
    </row>
    <row r="690" spans="1:7" ht="43.5" x14ac:dyDescent="0.25">
      <c r="A690" s="314"/>
      <c r="B690" s="157" t="s">
        <v>1209</v>
      </c>
      <c r="C690" s="157" t="s">
        <v>1210</v>
      </c>
      <c r="D690" s="158">
        <v>1200</v>
      </c>
      <c r="E690" s="158">
        <v>1200</v>
      </c>
      <c r="F690" s="158">
        <v>0</v>
      </c>
      <c r="G690" s="159">
        <v>0</v>
      </c>
    </row>
    <row r="691" spans="1:7" x14ac:dyDescent="0.25">
      <c r="A691" s="314"/>
      <c r="B691" s="157" t="s">
        <v>1211</v>
      </c>
      <c r="C691" s="157" t="s">
        <v>1212</v>
      </c>
      <c r="D691" s="158">
        <v>2000</v>
      </c>
      <c r="E691" s="158">
        <v>2000</v>
      </c>
      <c r="F691" s="158">
        <v>2000</v>
      </c>
      <c r="G691" s="159">
        <v>2000</v>
      </c>
    </row>
    <row r="692" spans="1:7" ht="32.6" x14ac:dyDescent="0.25">
      <c r="A692" s="314"/>
      <c r="B692" s="157" t="s">
        <v>1213</v>
      </c>
      <c r="C692" s="157" t="s">
        <v>1214</v>
      </c>
      <c r="D692" s="158">
        <v>0</v>
      </c>
      <c r="E692" s="158">
        <v>0</v>
      </c>
      <c r="F692" s="158">
        <v>5000</v>
      </c>
      <c r="G692" s="159">
        <v>5000</v>
      </c>
    </row>
    <row r="693" spans="1:7" ht="43.5" x14ac:dyDescent="0.25">
      <c r="A693" s="314"/>
      <c r="B693" s="157" t="s">
        <v>1213</v>
      </c>
      <c r="C693" s="157" t="s">
        <v>1215</v>
      </c>
      <c r="D693" s="158">
        <v>1800</v>
      </c>
      <c r="E693" s="158">
        <v>1800</v>
      </c>
      <c r="F693" s="158">
        <v>1800</v>
      </c>
      <c r="G693" s="159">
        <v>1800</v>
      </c>
    </row>
    <row r="694" spans="1:7" ht="21.75" x14ac:dyDescent="0.25">
      <c r="A694" s="314"/>
      <c r="B694" s="157" t="s">
        <v>1213</v>
      </c>
      <c r="C694" s="157" t="s">
        <v>1216</v>
      </c>
      <c r="D694" s="158">
        <v>0</v>
      </c>
      <c r="E694" s="158">
        <v>0</v>
      </c>
      <c r="F694" s="158">
        <v>2500</v>
      </c>
      <c r="G694" s="159">
        <v>2000</v>
      </c>
    </row>
    <row r="695" spans="1:7" ht="32.6" x14ac:dyDescent="0.25">
      <c r="A695" s="314"/>
      <c r="B695" s="157" t="s">
        <v>1074</v>
      </c>
      <c r="C695" s="157" t="s">
        <v>1217</v>
      </c>
      <c r="D695" s="158">
        <v>1800</v>
      </c>
      <c r="E695" s="158">
        <v>1800</v>
      </c>
      <c r="F695" s="158">
        <v>500</v>
      </c>
      <c r="G695" s="159">
        <v>600</v>
      </c>
    </row>
    <row r="696" spans="1:7" ht="32.6" x14ac:dyDescent="0.25">
      <c r="A696" s="314"/>
      <c r="B696" s="157" t="s">
        <v>1074</v>
      </c>
      <c r="C696" s="157" t="s">
        <v>1218</v>
      </c>
      <c r="D696" s="158">
        <v>700</v>
      </c>
      <c r="E696" s="158">
        <v>700</v>
      </c>
      <c r="F696" s="158">
        <v>700</v>
      </c>
      <c r="G696" s="159">
        <v>700</v>
      </c>
    </row>
    <row r="697" spans="1:7" ht="32.6" x14ac:dyDescent="0.25">
      <c r="A697" s="314"/>
      <c r="B697" s="157" t="s">
        <v>1219</v>
      </c>
      <c r="C697" s="157" t="s">
        <v>1220</v>
      </c>
      <c r="D697" s="158">
        <v>0</v>
      </c>
      <c r="E697" s="158">
        <v>0</v>
      </c>
      <c r="F697" s="158">
        <v>600</v>
      </c>
      <c r="G697" s="159">
        <v>600</v>
      </c>
    </row>
    <row r="698" spans="1:7" ht="32.6" x14ac:dyDescent="0.25">
      <c r="A698" s="314"/>
      <c r="B698" s="157" t="s">
        <v>1221</v>
      </c>
      <c r="C698" s="157" t="s">
        <v>1222</v>
      </c>
      <c r="D698" s="158">
        <v>1500</v>
      </c>
      <c r="E698" s="158">
        <v>1500</v>
      </c>
      <c r="F698" s="158">
        <v>800</v>
      </c>
      <c r="G698" s="159">
        <v>800</v>
      </c>
    </row>
    <row r="699" spans="1:7" ht="32.6" x14ac:dyDescent="0.25">
      <c r="A699" s="314"/>
      <c r="B699" s="157" t="s">
        <v>1223</v>
      </c>
      <c r="C699" s="157" t="s">
        <v>1224</v>
      </c>
      <c r="D699" s="158">
        <v>100</v>
      </c>
      <c r="E699" s="158">
        <v>100</v>
      </c>
      <c r="F699" s="158">
        <v>2800</v>
      </c>
      <c r="G699" s="159">
        <v>2800</v>
      </c>
    </row>
    <row r="700" spans="1:7" ht="32.6" x14ac:dyDescent="0.25">
      <c r="A700" s="314"/>
      <c r="B700" s="157" t="s">
        <v>1225</v>
      </c>
      <c r="C700" s="157" t="s">
        <v>1226</v>
      </c>
      <c r="D700" s="158">
        <v>200</v>
      </c>
      <c r="E700" s="158">
        <v>200</v>
      </c>
      <c r="F700" s="158">
        <v>6300</v>
      </c>
      <c r="G700" s="159">
        <v>6300</v>
      </c>
    </row>
    <row r="701" spans="1:7" ht="21.75" x14ac:dyDescent="0.25">
      <c r="A701" s="314"/>
      <c r="B701" s="157" t="s">
        <v>1227</v>
      </c>
      <c r="C701" s="157" t="s">
        <v>1228</v>
      </c>
      <c r="D701" s="158">
        <v>0</v>
      </c>
      <c r="E701" s="158">
        <v>0</v>
      </c>
      <c r="F701" s="158">
        <v>1500</v>
      </c>
      <c r="G701" s="159">
        <v>1500</v>
      </c>
    </row>
    <row r="702" spans="1:7" ht="21.75" x14ac:dyDescent="0.25">
      <c r="A702" s="314"/>
      <c r="B702" s="157" t="s">
        <v>1229</v>
      </c>
      <c r="C702" s="157" t="s">
        <v>1230</v>
      </c>
      <c r="D702" s="158">
        <v>1200</v>
      </c>
      <c r="E702" s="158">
        <v>1200</v>
      </c>
      <c r="F702" s="158">
        <v>1200</v>
      </c>
      <c r="G702" s="159">
        <v>1200</v>
      </c>
    </row>
    <row r="703" spans="1:7" ht="21.75" x14ac:dyDescent="0.25">
      <c r="A703" s="315"/>
      <c r="B703" s="157" t="s">
        <v>1082</v>
      </c>
      <c r="C703" s="157" t="s">
        <v>1231</v>
      </c>
      <c r="D703" s="158">
        <v>500</v>
      </c>
      <c r="E703" s="158">
        <v>500</v>
      </c>
      <c r="F703" s="158">
        <v>0</v>
      </c>
      <c r="G703" s="159">
        <v>0</v>
      </c>
    </row>
    <row r="704" spans="1:7" x14ac:dyDescent="0.25">
      <c r="A704" s="316" t="s">
        <v>700</v>
      </c>
      <c r="B704" s="316"/>
      <c r="C704" s="317"/>
      <c r="D704" s="160">
        <v>175100</v>
      </c>
      <c r="E704" s="160">
        <v>175100</v>
      </c>
      <c r="F704" s="160">
        <v>259500</v>
      </c>
      <c r="G704" s="161">
        <v>261900</v>
      </c>
    </row>
    <row r="705" spans="1:7" x14ac:dyDescent="0.25">
      <c r="A705" s="316" t="s">
        <v>1232</v>
      </c>
      <c r="B705" s="316"/>
      <c r="C705" s="317"/>
      <c r="D705" s="162">
        <v>1449700</v>
      </c>
      <c r="E705" s="162">
        <v>1449700</v>
      </c>
      <c r="F705" s="162">
        <v>1990800</v>
      </c>
      <c r="G705" s="163">
        <v>1998300</v>
      </c>
    </row>
    <row r="706" spans="1:7" ht="27" customHeight="1" x14ac:dyDescent="0.25">
      <c r="A706" s="320" t="s">
        <v>1232</v>
      </c>
      <c r="B706" s="320"/>
      <c r="C706" s="321"/>
      <c r="D706" s="164">
        <v>1449700</v>
      </c>
      <c r="E706" s="164">
        <v>1449700</v>
      </c>
      <c r="F706" s="164">
        <v>1990800</v>
      </c>
      <c r="G706" s="165">
        <v>1998300</v>
      </c>
    </row>
    <row r="707" spans="1:7" ht="25.15" customHeight="1" x14ac:dyDescent="0.25">
      <c r="A707" s="319" t="s">
        <v>5</v>
      </c>
      <c r="B707" s="319"/>
      <c r="C707" s="319"/>
      <c r="D707" s="319"/>
      <c r="E707" s="319"/>
      <c r="F707" s="319"/>
      <c r="G707" s="319"/>
    </row>
    <row r="708" spans="1:7" ht="21.75" x14ac:dyDescent="0.2">
      <c r="A708" s="154" t="s">
        <v>166</v>
      </c>
      <c r="B708" s="155" t="s">
        <v>167</v>
      </c>
      <c r="C708" s="155" t="s">
        <v>168</v>
      </c>
      <c r="D708" s="155" t="s">
        <v>1</v>
      </c>
      <c r="E708" s="155" t="s">
        <v>169</v>
      </c>
      <c r="F708" s="155" t="s">
        <v>170</v>
      </c>
      <c r="G708" s="156" t="s">
        <v>171</v>
      </c>
    </row>
    <row r="709" spans="1:7" x14ac:dyDescent="0.25">
      <c r="A709" s="313" t="s">
        <v>172</v>
      </c>
      <c r="B709" s="157" t="s">
        <v>1233</v>
      </c>
      <c r="C709" s="157" t="s">
        <v>1234</v>
      </c>
      <c r="D709" s="158">
        <v>0</v>
      </c>
      <c r="E709" s="158">
        <v>1500</v>
      </c>
      <c r="F709" s="158">
        <v>1500</v>
      </c>
      <c r="G709" s="159">
        <v>1500</v>
      </c>
    </row>
    <row r="710" spans="1:7" x14ac:dyDescent="0.25">
      <c r="A710" s="314"/>
      <c r="B710" s="157" t="s">
        <v>1235</v>
      </c>
      <c r="C710" s="157" t="s">
        <v>1236</v>
      </c>
      <c r="D710" s="158">
        <v>0</v>
      </c>
      <c r="E710" s="158">
        <v>37654</v>
      </c>
      <c r="F710" s="158">
        <v>37654</v>
      </c>
      <c r="G710" s="159">
        <v>37654</v>
      </c>
    </row>
    <row r="711" spans="1:7" x14ac:dyDescent="0.25">
      <c r="A711" s="314"/>
      <c r="B711" s="157" t="s">
        <v>1237</v>
      </c>
      <c r="C711" s="157" t="s">
        <v>1234</v>
      </c>
      <c r="D711" s="158">
        <v>0</v>
      </c>
      <c r="E711" s="158">
        <v>5000</v>
      </c>
      <c r="F711" s="158">
        <v>5000</v>
      </c>
      <c r="G711" s="159">
        <v>5000</v>
      </c>
    </row>
    <row r="712" spans="1:7" x14ac:dyDescent="0.25">
      <c r="A712" s="314"/>
      <c r="B712" s="157" t="s">
        <v>1238</v>
      </c>
      <c r="C712" s="157" t="s">
        <v>1234</v>
      </c>
      <c r="D712" s="158">
        <v>0</v>
      </c>
      <c r="E712" s="158">
        <v>550</v>
      </c>
      <c r="F712" s="158">
        <v>550</v>
      </c>
      <c r="G712" s="159">
        <v>550</v>
      </c>
    </row>
    <row r="713" spans="1:7" x14ac:dyDescent="0.25">
      <c r="A713" s="314"/>
      <c r="B713" s="157" t="s">
        <v>1239</v>
      </c>
      <c r="C713" s="157" t="s">
        <v>1234</v>
      </c>
      <c r="D713" s="158">
        <v>0</v>
      </c>
      <c r="E713" s="158">
        <v>500</v>
      </c>
      <c r="F713" s="158">
        <v>500</v>
      </c>
      <c r="G713" s="159">
        <v>500</v>
      </c>
    </row>
    <row r="714" spans="1:7" ht="21.75" x14ac:dyDescent="0.25">
      <c r="A714" s="314"/>
      <c r="B714" s="157" t="s">
        <v>1240</v>
      </c>
      <c r="C714" s="157" t="s">
        <v>1234</v>
      </c>
      <c r="D714" s="158">
        <v>0</v>
      </c>
      <c r="E714" s="158">
        <v>750</v>
      </c>
      <c r="F714" s="158">
        <v>750</v>
      </c>
      <c r="G714" s="159">
        <v>750</v>
      </c>
    </row>
    <row r="715" spans="1:7" x14ac:dyDescent="0.25">
      <c r="A715" s="314"/>
      <c r="B715" s="157" t="s">
        <v>1241</v>
      </c>
      <c r="C715" s="157" t="s">
        <v>1234</v>
      </c>
      <c r="D715" s="158">
        <v>0</v>
      </c>
      <c r="E715" s="158">
        <v>595</v>
      </c>
      <c r="F715" s="158">
        <v>595</v>
      </c>
      <c r="G715" s="159">
        <v>595</v>
      </c>
    </row>
    <row r="716" spans="1:7" x14ac:dyDescent="0.25">
      <c r="A716" s="314"/>
      <c r="B716" s="157" t="s">
        <v>1242</v>
      </c>
      <c r="C716" s="157" t="s">
        <v>1234</v>
      </c>
      <c r="D716" s="158">
        <v>0</v>
      </c>
      <c r="E716" s="158">
        <v>15000</v>
      </c>
      <c r="F716" s="158">
        <v>15000</v>
      </c>
      <c r="G716" s="159">
        <v>15000</v>
      </c>
    </row>
    <row r="717" spans="1:7" x14ac:dyDescent="0.25">
      <c r="A717" s="314"/>
      <c r="B717" s="157" t="s">
        <v>1243</v>
      </c>
      <c r="C717" s="157"/>
      <c r="D717" s="158">
        <v>0</v>
      </c>
      <c r="E717" s="158">
        <v>240</v>
      </c>
      <c r="F717" s="158">
        <v>240</v>
      </c>
      <c r="G717" s="159">
        <v>240</v>
      </c>
    </row>
    <row r="718" spans="1:7" x14ac:dyDescent="0.25">
      <c r="A718" s="314"/>
      <c r="B718" s="157" t="s">
        <v>1244</v>
      </c>
      <c r="C718" s="157"/>
      <c r="D718" s="158">
        <v>240</v>
      </c>
      <c r="E718" s="158">
        <v>0</v>
      </c>
      <c r="F718" s="158">
        <v>0</v>
      </c>
      <c r="G718" s="159">
        <v>0</v>
      </c>
    </row>
    <row r="719" spans="1:7" x14ac:dyDescent="0.25">
      <c r="A719" s="314"/>
      <c r="B719" s="157" t="s">
        <v>1245</v>
      </c>
      <c r="C719" s="157" t="s">
        <v>1236</v>
      </c>
      <c r="D719" s="158">
        <v>0</v>
      </c>
      <c r="E719" s="158">
        <v>12000</v>
      </c>
      <c r="F719" s="158">
        <v>12000</v>
      </c>
      <c r="G719" s="159">
        <v>12000</v>
      </c>
    </row>
    <row r="720" spans="1:7" x14ac:dyDescent="0.25">
      <c r="A720" s="314"/>
      <c r="B720" s="157" t="s">
        <v>1246</v>
      </c>
      <c r="C720" s="157" t="s">
        <v>1236</v>
      </c>
      <c r="D720" s="158">
        <v>0</v>
      </c>
      <c r="E720" s="158">
        <v>2500</v>
      </c>
      <c r="F720" s="158">
        <v>2500</v>
      </c>
      <c r="G720" s="159">
        <v>2500</v>
      </c>
    </row>
    <row r="721" spans="1:7" x14ac:dyDescent="0.25">
      <c r="A721" s="314"/>
      <c r="B721" s="157" t="s">
        <v>1247</v>
      </c>
      <c r="C721" s="157" t="s">
        <v>1236</v>
      </c>
      <c r="D721" s="158">
        <v>0</v>
      </c>
      <c r="E721" s="158">
        <v>18000</v>
      </c>
      <c r="F721" s="158">
        <v>18000</v>
      </c>
      <c r="G721" s="159">
        <v>18000</v>
      </c>
    </row>
    <row r="722" spans="1:7" ht="21.75" x14ac:dyDescent="0.25">
      <c r="A722" s="314"/>
      <c r="B722" s="157" t="s">
        <v>1248</v>
      </c>
      <c r="C722" s="157" t="s">
        <v>1234</v>
      </c>
      <c r="D722" s="158">
        <v>0</v>
      </c>
      <c r="E722" s="158">
        <v>5000</v>
      </c>
      <c r="F722" s="158">
        <v>5000</v>
      </c>
      <c r="G722" s="159">
        <v>5000</v>
      </c>
    </row>
    <row r="723" spans="1:7" x14ac:dyDescent="0.25">
      <c r="A723" s="314"/>
      <c r="B723" s="157" t="s">
        <v>1249</v>
      </c>
      <c r="C723" s="157" t="s">
        <v>1234</v>
      </c>
      <c r="D723" s="158">
        <v>0</v>
      </c>
      <c r="E723" s="158">
        <v>2000</v>
      </c>
      <c r="F723" s="158">
        <v>2000</v>
      </c>
      <c r="G723" s="159">
        <v>2000</v>
      </c>
    </row>
    <row r="724" spans="1:7" x14ac:dyDescent="0.25">
      <c r="A724" s="314"/>
      <c r="B724" s="157" t="s">
        <v>1250</v>
      </c>
      <c r="C724" s="157" t="s">
        <v>1234</v>
      </c>
      <c r="D724" s="158">
        <v>0</v>
      </c>
      <c r="E724" s="158">
        <v>5000</v>
      </c>
      <c r="F724" s="158">
        <v>5000</v>
      </c>
      <c r="G724" s="159">
        <v>5000</v>
      </c>
    </row>
    <row r="725" spans="1:7" x14ac:dyDescent="0.25">
      <c r="A725" s="314"/>
      <c r="B725" s="157" t="s">
        <v>1251</v>
      </c>
      <c r="C725" s="157" t="s">
        <v>1234</v>
      </c>
      <c r="D725" s="158">
        <v>0</v>
      </c>
      <c r="E725" s="158">
        <v>10000</v>
      </c>
      <c r="F725" s="158">
        <v>10000</v>
      </c>
      <c r="G725" s="159">
        <v>10000</v>
      </c>
    </row>
    <row r="726" spans="1:7" x14ac:dyDescent="0.25">
      <c r="A726" s="314"/>
      <c r="B726" s="157" t="s">
        <v>1252</v>
      </c>
      <c r="C726" s="157" t="s">
        <v>1236</v>
      </c>
      <c r="D726" s="158">
        <v>0</v>
      </c>
      <c r="E726" s="158">
        <v>10000</v>
      </c>
      <c r="F726" s="158">
        <v>10000</v>
      </c>
      <c r="G726" s="159">
        <v>10000</v>
      </c>
    </row>
    <row r="727" spans="1:7" x14ac:dyDescent="0.25">
      <c r="A727" s="314"/>
      <c r="B727" s="157" t="s">
        <v>1253</v>
      </c>
      <c r="C727" s="157" t="s">
        <v>1234</v>
      </c>
      <c r="D727" s="158">
        <v>0</v>
      </c>
      <c r="E727" s="158">
        <v>2500</v>
      </c>
      <c r="F727" s="158">
        <v>2500</v>
      </c>
      <c r="G727" s="159">
        <v>2500</v>
      </c>
    </row>
    <row r="728" spans="1:7" x14ac:dyDescent="0.25">
      <c r="A728" s="314"/>
      <c r="B728" s="157" t="s">
        <v>1254</v>
      </c>
      <c r="C728" s="157" t="s">
        <v>1234</v>
      </c>
      <c r="D728" s="158">
        <v>0</v>
      </c>
      <c r="E728" s="158">
        <v>400</v>
      </c>
      <c r="F728" s="158">
        <v>400</v>
      </c>
      <c r="G728" s="159">
        <v>400</v>
      </c>
    </row>
    <row r="729" spans="1:7" x14ac:dyDescent="0.25">
      <c r="A729" s="314"/>
      <c r="B729" s="157" t="s">
        <v>1255</v>
      </c>
      <c r="C729" s="157" t="s">
        <v>1236</v>
      </c>
      <c r="D729" s="158">
        <v>0</v>
      </c>
      <c r="E729" s="158">
        <v>22500</v>
      </c>
      <c r="F729" s="158">
        <v>22500</v>
      </c>
      <c r="G729" s="159">
        <v>22500</v>
      </c>
    </row>
    <row r="730" spans="1:7" x14ac:dyDescent="0.25">
      <c r="A730" s="314"/>
      <c r="B730" s="157" t="s">
        <v>1256</v>
      </c>
      <c r="C730" s="157" t="s">
        <v>1234</v>
      </c>
      <c r="D730" s="158">
        <v>0</v>
      </c>
      <c r="E730" s="158">
        <v>5000</v>
      </c>
      <c r="F730" s="158">
        <v>5000</v>
      </c>
      <c r="G730" s="159">
        <v>5000</v>
      </c>
    </row>
    <row r="731" spans="1:7" x14ac:dyDescent="0.25">
      <c r="A731" s="314"/>
      <c r="B731" s="157" t="s">
        <v>1257</v>
      </c>
      <c r="C731" s="157" t="s">
        <v>1234</v>
      </c>
      <c r="D731" s="158">
        <v>0</v>
      </c>
      <c r="E731" s="158">
        <v>2000</v>
      </c>
      <c r="F731" s="158">
        <v>2000</v>
      </c>
      <c r="G731" s="159">
        <v>2000</v>
      </c>
    </row>
    <row r="732" spans="1:7" x14ac:dyDescent="0.25">
      <c r="A732" s="314"/>
      <c r="B732" s="157" t="s">
        <v>1258</v>
      </c>
      <c r="C732" s="157" t="s">
        <v>1234</v>
      </c>
      <c r="D732" s="158">
        <v>0</v>
      </c>
      <c r="E732" s="158">
        <v>12000</v>
      </c>
      <c r="F732" s="158">
        <v>12000</v>
      </c>
      <c r="G732" s="159">
        <v>12000</v>
      </c>
    </row>
    <row r="733" spans="1:7" x14ac:dyDescent="0.25">
      <c r="A733" s="314"/>
      <c r="B733" s="157" t="s">
        <v>1259</v>
      </c>
      <c r="C733" s="157" t="s">
        <v>1234</v>
      </c>
      <c r="D733" s="158">
        <v>0</v>
      </c>
      <c r="E733" s="158">
        <v>2000</v>
      </c>
      <c r="F733" s="158">
        <v>2000</v>
      </c>
      <c r="G733" s="159">
        <v>2000</v>
      </c>
    </row>
    <row r="734" spans="1:7" x14ac:dyDescent="0.25">
      <c r="A734" s="314"/>
      <c r="B734" s="157" t="s">
        <v>1260</v>
      </c>
      <c r="C734" s="157" t="s">
        <v>1234</v>
      </c>
      <c r="D734" s="158">
        <v>0</v>
      </c>
      <c r="E734" s="158">
        <v>5000</v>
      </c>
      <c r="F734" s="158">
        <v>5000</v>
      </c>
      <c r="G734" s="159">
        <v>5000</v>
      </c>
    </row>
    <row r="735" spans="1:7" x14ac:dyDescent="0.25">
      <c r="A735" s="314"/>
      <c r="B735" s="157" t="s">
        <v>1261</v>
      </c>
      <c r="C735" s="157" t="s">
        <v>1234</v>
      </c>
      <c r="D735" s="158">
        <v>0</v>
      </c>
      <c r="E735" s="158">
        <v>15000</v>
      </c>
      <c r="F735" s="158">
        <v>15000</v>
      </c>
      <c r="G735" s="159">
        <v>15000</v>
      </c>
    </row>
    <row r="736" spans="1:7" x14ac:dyDescent="0.25">
      <c r="A736" s="314"/>
      <c r="B736" s="157" t="s">
        <v>1262</v>
      </c>
      <c r="C736" s="157" t="s">
        <v>1234</v>
      </c>
      <c r="D736" s="158">
        <v>0</v>
      </c>
      <c r="E736" s="158">
        <v>5000</v>
      </c>
      <c r="F736" s="158">
        <v>5000</v>
      </c>
      <c r="G736" s="159">
        <v>5000</v>
      </c>
    </row>
    <row r="737" spans="1:7" x14ac:dyDescent="0.25">
      <c r="A737" s="314"/>
      <c r="B737" s="157" t="s">
        <v>1263</v>
      </c>
      <c r="C737" s="157" t="s">
        <v>1234</v>
      </c>
      <c r="D737" s="158">
        <v>0</v>
      </c>
      <c r="E737" s="158">
        <v>300</v>
      </c>
      <c r="F737" s="158">
        <v>300</v>
      </c>
      <c r="G737" s="159">
        <v>300</v>
      </c>
    </row>
    <row r="738" spans="1:7" x14ac:dyDescent="0.25">
      <c r="A738" s="314"/>
      <c r="B738" s="157" t="s">
        <v>1264</v>
      </c>
      <c r="C738" s="157" t="s">
        <v>1234</v>
      </c>
      <c r="D738" s="158">
        <v>0</v>
      </c>
      <c r="E738" s="158">
        <v>1500</v>
      </c>
      <c r="F738" s="158">
        <v>1500</v>
      </c>
      <c r="G738" s="159">
        <v>1500</v>
      </c>
    </row>
    <row r="739" spans="1:7" x14ac:dyDescent="0.25">
      <c r="A739" s="314"/>
      <c r="B739" s="157" t="s">
        <v>1265</v>
      </c>
      <c r="C739" s="157" t="s">
        <v>1234</v>
      </c>
      <c r="D739" s="158">
        <v>0</v>
      </c>
      <c r="E739" s="158">
        <v>10000</v>
      </c>
      <c r="F739" s="158">
        <v>10000</v>
      </c>
      <c r="G739" s="159">
        <v>10000</v>
      </c>
    </row>
    <row r="740" spans="1:7" ht="21.75" x14ac:dyDescent="0.25">
      <c r="A740" s="314"/>
      <c r="B740" s="157" t="s">
        <v>1266</v>
      </c>
      <c r="C740" s="157" t="s">
        <v>1267</v>
      </c>
      <c r="D740" s="158">
        <v>0</v>
      </c>
      <c r="E740" s="158">
        <v>2500</v>
      </c>
      <c r="F740" s="158">
        <v>2500</v>
      </c>
      <c r="G740" s="159">
        <v>2500</v>
      </c>
    </row>
    <row r="741" spans="1:7" x14ac:dyDescent="0.25">
      <c r="A741" s="314"/>
      <c r="B741" s="157" t="s">
        <v>1266</v>
      </c>
      <c r="C741" s="157" t="s">
        <v>1268</v>
      </c>
      <c r="D741" s="158">
        <v>0</v>
      </c>
      <c r="E741" s="158">
        <v>0</v>
      </c>
      <c r="F741" s="158">
        <v>898</v>
      </c>
      <c r="G741" s="159">
        <v>898</v>
      </c>
    </row>
    <row r="742" spans="1:7" x14ac:dyDescent="0.25">
      <c r="A742" s="314"/>
      <c r="B742" s="157" t="s">
        <v>1266</v>
      </c>
      <c r="C742" s="157" t="s">
        <v>1269</v>
      </c>
      <c r="D742" s="158">
        <v>8000</v>
      </c>
      <c r="E742" s="158">
        <v>0</v>
      </c>
      <c r="F742" s="158">
        <v>0</v>
      </c>
      <c r="G742" s="159">
        <v>0</v>
      </c>
    </row>
    <row r="743" spans="1:7" ht="21.75" x14ac:dyDescent="0.25">
      <c r="A743" s="314"/>
      <c r="B743" s="157" t="s">
        <v>1266</v>
      </c>
      <c r="C743" s="157" t="s">
        <v>1270</v>
      </c>
      <c r="D743" s="158">
        <v>0</v>
      </c>
      <c r="E743" s="158">
        <v>8000</v>
      </c>
      <c r="F743" s="158">
        <v>8000</v>
      </c>
      <c r="G743" s="159">
        <v>8000</v>
      </c>
    </row>
    <row r="744" spans="1:7" x14ac:dyDescent="0.25">
      <c r="A744" s="314"/>
      <c r="B744" s="157" t="s">
        <v>1266</v>
      </c>
      <c r="C744" s="157" t="s">
        <v>1271</v>
      </c>
      <c r="D744" s="158">
        <v>0</v>
      </c>
      <c r="E744" s="158">
        <v>175</v>
      </c>
      <c r="F744" s="158">
        <v>175</v>
      </c>
      <c r="G744" s="159">
        <v>175</v>
      </c>
    </row>
    <row r="745" spans="1:7" x14ac:dyDescent="0.25">
      <c r="A745" s="314"/>
      <c r="B745" s="157" t="s">
        <v>351</v>
      </c>
      <c r="C745" s="157" t="s">
        <v>1272</v>
      </c>
      <c r="D745" s="158">
        <v>0</v>
      </c>
      <c r="E745" s="158">
        <v>25000</v>
      </c>
      <c r="F745" s="158">
        <v>25000</v>
      </c>
      <c r="G745" s="159">
        <v>25000</v>
      </c>
    </row>
    <row r="746" spans="1:7" ht="21.75" x14ac:dyDescent="0.25">
      <c r="A746" s="314"/>
      <c r="B746" s="157" t="s">
        <v>1273</v>
      </c>
      <c r="C746" s="157" t="s">
        <v>1274</v>
      </c>
      <c r="D746" s="158">
        <v>90000</v>
      </c>
      <c r="E746" s="158">
        <v>0</v>
      </c>
      <c r="F746" s="158">
        <v>0</v>
      </c>
      <c r="G746" s="159">
        <v>0</v>
      </c>
    </row>
    <row r="747" spans="1:7" x14ac:dyDescent="0.25">
      <c r="A747" s="314"/>
      <c r="B747" s="157" t="s">
        <v>1273</v>
      </c>
      <c r="C747" s="157" t="s">
        <v>1275</v>
      </c>
      <c r="D747" s="158">
        <v>0</v>
      </c>
      <c r="E747" s="158">
        <v>3260</v>
      </c>
      <c r="F747" s="158">
        <v>3260</v>
      </c>
      <c r="G747" s="159">
        <v>3260</v>
      </c>
    </row>
    <row r="748" spans="1:7" ht="21.75" x14ac:dyDescent="0.25">
      <c r="A748" s="314"/>
      <c r="B748" s="157" t="s">
        <v>1273</v>
      </c>
      <c r="C748" s="157" t="s">
        <v>1276</v>
      </c>
      <c r="D748" s="158">
        <v>2160</v>
      </c>
      <c r="E748" s="158">
        <v>0</v>
      </c>
      <c r="F748" s="158">
        <v>0</v>
      </c>
      <c r="G748" s="159">
        <v>0</v>
      </c>
    </row>
    <row r="749" spans="1:7" x14ac:dyDescent="0.25">
      <c r="A749" s="314"/>
      <c r="B749" s="157" t="s">
        <v>1277</v>
      </c>
      <c r="C749" s="157" t="s">
        <v>1236</v>
      </c>
      <c r="D749" s="158">
        <v>0</v>
      </c>
      <c r="E749" s="158">
        <v>2500</v>
      </c>
      <c r="F749" s="158">
        <v>2500</v>
      </c>
      <c r="G749" s="159">
        <v>2500</v>
      </c>
    </row>
    <row r="750" spans="1:7" x14ac:dyDescent="0.25">
      <c r="A750" s="314"/>
      <c r="B750" s="157" t="s">
        <v>1278</v>
      </c>
      <c r="C750" s="157" t="s">
        <v>1234</v>
      </c>
      <c r="D750" s="158">
        <v>0</v>
      </c>
      <c r="E750" s="158">
        <v>1500</v>
      </c>
      <c r="F750" s="158">
        <v>1500</v>
      </c>
      <c r="G750" s="159">
        <v>1500</v>
      </c>
    </row>
    <row r="751" spans="1:7" ht="21.75" x14ac:dyDescent="0.25">
      <c r="A751" s="314"/>
      <c r="B751" s="157" t="s">
        <v>228</v>
      </c>
      <c r="C751" s="157" t="s">
        <v>1279</v>
      </c>
      <c r="D751" s="158">
        <v>175000</v>
      </c>
      <c r="E751" s="158">
        <v>0</v>
      </c>
      <c r="F751" s="158">
        <v>0</v>
      </c>
      <c r="G751" s="159">
        <v>0</v>
      </c>
    </row>
    <row r="752" spans="1:7" ht="21.75" x14ac:dyDescent="0.25">
      <c r="A752" s="314"/>
      <c r="B752" s="157" t="s">
        <v>1280</v>
      </c>
      <c r="C752" s="157" t="s">
        <v>1234</v>
      </c>
      <c r="D752" s="158">
        <v>0</v>
      </c>
      <c r="E752" s="158">
        <v>82725</v>
      </c>
      <c r="F752" s="158">
        <v>82725</v>
      </c>
      <c r="G752" s="159">
        <v>82725</v>
      </c>
    </row>
    <row r="753" spans="1:7" ht="21.75" x14ac:dyDescent="0.25">
      <c r="A753" s="314"/>
      <c r="B753" s="157" t="s">
        <v>1281</v>
      </c>
      <c r="C753" s="157" t="s">
        <v>1282</v>
      </c>
      <c r="D753" s="158">
        <v>2000</v>
      </c>
      <c r="E753" s="158">
        <v>0</v>
      </c>
      <c r="F753" s="158">
        <v>0</v>
      </c>
      <c r="G753" s="159">
        <v>0</v>
      </c>
    </row>
    <row r="754" spans="1:7" ht="21.75" x14ac:dyDescent="0.25">
      <c r="A754" s="314"/>
      <c r="B754" s="157" t="s">
        <v>1281</v>
      </c>
      <c r="C754" s="157" t="s">
        <v>1283</v>
      </c>
      <c r="D754" s="158">
        <v>0</v>
      </c>
      <c r="E754" s="158">
        <v>2000</v>
      </c>
      <c r="F754" s="158">
        <v>2000</v>
      </c>
      <c r="G754" s="159">
        <v>2000</v>
      </c>
    </row>
    <row r="755" spans="1:7" x14ac:dyDescent="0.25">
      <c r="A755" s="315"/>
      <c r="B755" s="157" t="s">
        <v>1284</v>
      </c>
      <c r="C755" s="157" t="s">
        <v>1236</v>
      </c>
      <c r="D755" s="158">
        <v>0</v>
      </c>
      <c r="E755" s="158">
        <v>26013</v>
      </c>
      <c r="F755" s="158">
        <v>26013</v>
      </c>
      <c r="G755" s="159">
        <v>26013</v>
      </c>
    </row>
    <row r="756" spans="1:7" x14ac:dyDescent="0.25">
      <c r="A756" s="316" t="s">
        <v>256</v>
      </c>
      <c r="B756" s="316"/>
      <c r="C756" s="317"/>
      <c r="D756" s="160">
        <v>277400</v>
      </c>
      <c r="E756" s="160">
        <v>363162</v>
      </c>
      <c r="F756" s="160">
        <v>364060</v>
      </c>
      <c r="G756" s="161">
        <v>364060</v>
      </c>
    </row>
    <row r="757" spans="1:7" ht="21.75" x14ac:dyDescent="0.25">
      <c r="A757" s="313" t="s">
        <v>257</v>
      </c>
      <c r="B757" s="157" t="s">
        <v>1285</v>
      </c>
      <c r="C757" s="157" t="s">
        <v>1286</v>
      </c>
      <c r="D757" s="158">
        <v>13500</v>
      </c>
      <c r="E757" s="158">
        <v>0</v>
      </c>
      <c r="F757" s="158">
        <v>0</v>
      </c>
      <c r="G757" s="159">
        <v>0</v>
      </c>
    </row>
    <row r="758" spans="1:7" x14ac:dyDescent="0.25">
      <c r="A758" s="314"/>
      <c r="B758" s="157" t="s">
        <v>1287</v>
      </c>
      <c r="C758" s="157" t="s">
        <v>1288</v>
      </c>
      <c r="D758" s="158">
        <v>0</v>
      </c>
      <c r="E758" s="158">
        <v>25000</v>
      </c>
      <c r="F758" s="158">
        <v>25000</v>
      </c>
      <c r="G758" s="159">
        <v>25000</v>
      </c>
    </row>
    <row r="759" spans="1:7" x14ac:dyDescent="0.25">
      <c r="A759" s="314"/>
      <c r="B759" s="157" t="s">
        <v>1289</v>
      </c>
      <c r="C759" s="157" t="s">
        <v>1290</v>
      </c>
      <c r="D759" s="158">
        <v>0</v>
      </c>
      <c r="E759" s="158">
        <v>25000</v>
      </c>
      <c r="F759" s="158">
        <v>25000</v>
      </c>
      <c r="G759" s="159">
        <v>25000</v>
      </c>
    </row>
    <row r="760" spans="1:7" ht="21.75" x14ac:dyDescent="0.25">
      <c r="A760" s="314"/>
      <c r="B760" s="157" t="s">
        <v>1291</v>
      </c>
      <c r="C760" s="157" t="s">
        <v>1292</v>
      </c>
      <c r="D760" s="158">
        <v>11000</v>
      </c>
      <c r="E760" s="158">
        <v>0</v>
      </c>
      <c r="F760" s="158">
        <v>0</v>
      </c>
      <c r="G760" s="159">
        <v>0</v>
      </c>
    </row>
    <row r="761" spans="1:7" ht="21.75" x14ac:dyDescent="0.25">
      <c r="A761" s="314"/>
      <c r="B761" s="157" t="s">
        <v>1291</v>
      </c>
      <c r="C761" s="157" t="s">
        <v>1293</v>
      </c>
      <c r="D761" s="158">
        <v>0</v>
      </c>
      <c r="E761" s="158">
        <v>11000</v>
      </c>
      <c r="F761" s="158">
        <v>11000</v>
      </c>
      <c r="G761" s="159">
        <v>11000</v>
      </c>
    </row>
    <row r="762" spans="1:7" ht="21.75" x14ac:dyDescent="0.25">
      <c r="A762" s="314"/>
      <c r="B762" s="157" t="s">
        <v>1294</v>
      </c>
      <c r="C762" s="157" t="s">
        <v>1295</v>
      </c>
      <c r="D762" s="158">
        <v>3000</v>
      </c>
      <c r="E762" s="158">
        <v>0</v>
      </c>
      <c r="F762" s="158">
        <v>0</v>
      </c>
      <c r="G762" s="159">
        <v>0</v>
      </c>
    </row>
    <row r="763" spans="1:7" x14ac:dyDescent="0.25">
      <c r="A763" s="314"/>
      <c r="B763" s="157" t="s">
        <v>1294</v>
      </c>
      <c r="C763" s="157" t="s">
        <v>1296</v>
      </c>
      <c r="D763" s="158">
        <v>0</v>
      </c>
      <c r="E763" s="158">
        <v>3000</v>
      </c>
      <c r="F763" s="158">
        <v>3000</v>
      </c>
      <c r="G763" s="159">
        <v>3000</v>
      </c>
    </row>
    <row r="764" spans="1:7" ht="21.75" x14ac:dyDescent="0.25">
      <c r="A764" s="314"/>
      <c r="B764" s="157" t="s">
        <v>1297</v>
      </c>
      <c r="C764" s="157" t="s">
        <v>1295</v>
      </c>
      <c r="D764" s="158">
        <v>10000</v>
      </c>
      <c r="E764" s="158">
        <v>0</v>
      </c>
      <c r="F764" s="158">
        <v>0</v>
      </c>
      <c r="G764" s="159">
        <v>0</v>
      </c>
    </row>
    <row r="765" spans="1:7" x14ac:dyDescent="0.25">
      <c r="A765" s="314"/>
      <c r="B765" s="157" t="s">
        <v>1297</v>
      </c>
      <c r="C765" s="157" t="s">
        <v>1296</v>
      </c>
      <c r="D765" s="158">
        <v>0</v>
      </c>
      <c r="E765" s="158">
        <v>10000</v>
      </c>
      <c r="F765" s="158">
        <v>10000</v>
      </c>
      <c r="G765" s="159">
        <v>10000</v>
      </c>
    </row>
    <row r="766" spans="1:7" x14ac:dyDescent="0.25">
      <c r="A766" s="314"/>
      <c r="B766" s="157" t="s">
        <v>1298</v>
      </c>
      <c r="C766" s="157" t="s">
        <v>1299</v>
      </c>
      <c r="D766" s="158">
        <v>0</v>
      </c>
      <c r="E766" s="158">
        <v>13500</v>
      </c>
      <c r="F766" s="158">
        <v>13500</v>
      </c>
      <c r="G766" s="159">
        <v>13500</v>
      </c>
    </row>
    <row r="767" spans="1:7" x14ac:dyDescent="0.25">
      <c r="A767" s="314"/>
      <c r="B767" s="157" t="s">
        <v>1300</v>
      </c>
      <c r="C767" s="157" t="s">
        <v>1301</v>
      </c>
      <c r="D767" s="158">
        <v>1000</v>
      </c>
      <c r="E767" s="158">
        <v>0</v>
      </c>
      <c r="F767" s="158">
        <v>0</v>
      </c>
      <c r="G767" s="159">
        <v>0</v>
      </c>
    </row>
    <row r="768" spans="1:7" x14ac:dyDescent="0.25">
      <c r="A768" s="314"/>
      <c r="B768" s="157" t="s">
        <v>1300</v>
      </c>
      <c r="C768" s="157" t="s">
        <v>1302</v>
      </c>
      <c r="D768" s="158">
        <v>0</v>
      </c>
      <c r="E768" s="158">
        <v>1000</v>
      </c>
      <c r="F768" s="158">
        <v>1000</v>
      </c>
      <c r="G768" s="159">
        <v>1000</v>
      </c>
    </row>
    <row r="769" spans="1:7" ht="21.75" x14ac:dyDescent="0.25">
      <c r="A769" s="314"/>
      <c r="B769" s="157" t="s">
        <v>1303</v>
      </c>
      <c r="C769" s="157" t="s">
        <v>1304</v>
      </c>
      <c r="D769" s="158">
        <v>20000</v>
      </c>
      <c r="E769" s="158">
        <v>0</v>
      </c>
      <c r="F769" s="158">
        <v>0</v>
      </c>
      <c r="G769" s="159">
        <v>0</v>
      </c>
    </row>
    <row r="770" spans="1:7" ht="21.75" x14ac:dyDescent="0.25">
      <c r="A770" s="314"/>
      <c r="B770" s="157" t="s">
        <v>351</v>
      </c>
      <c r="C770" s="157" t="s">
        <v>1305</v>
      </c>
      <c r="D770" s="158">
        <v>15000</v>
      </c>
      <c r="E770" s="158">
        <v>0</v>
      </c>
      <c r="F770" s="158">
        <v>0</v>
      </c>
      <c r="G770" s="159">
        <v>0</v>
      </c>
    </row>
    <row r="771" spans="1:7" ht="21.75" x14ac:dyDescent="0.25">
      <c r="A771" s="314"/>
      <c r="B771" s="157" t="s">
        <v>351</v>
      </c>
      <c r="C771" s="157" t="s">
        <v>1292</v>
      </c>
      <c r="D771" s="158">
        <v>10000</v>
      </c>
      <c r="E771" s="158">
        <v>0</v>
      </c>
      <c r="F771" s="158">
        <v>0</v>
      </c>
      <c r="G771" s="159">
        <v>0</v>
      </c>
    </row>
    <row r="772" spans="1:7" ht="21.75" x14ac:dyDescent="0.25">
      <c r="A772" s="314"/>
      <c r="B772" s="157" t="s">
        <v>351</v>
      </c>
      <c r="C772" s="157" t="s">
        <v>1306</v>
      </c>
      <c r="D772" s="158">
        <v>100000</v>
      </c>
      <c r="E772" s="158">
        <v>100000</v>
      </c>
      <c r="F772" s="158">
        <v>100000</v>
      </c>
      <c r="G772" s="159">
        <v>100000</v>
      </c>
    </row>
    <row r="773" spans="1:7" x14ac:dyDescent="0.25">
      <c r="A773" s="314"/>
      <c r="B773" s="157" t="s">
        <v>351</v>
      </c>
      <c r="C773" s="157" t="s">
        <v>1307</v>
      </c>
      <c r="D773" s="158">
        <v>10000</v>
      </c>
      <c r="E773" s="158">
        <v>0</v>
      </c>
      <c r="F773" s="158">
        <v>0</v>
      </c>
      <c r="G773" s="159">
        <v>0</v>
      </c>
    </row>
    <row r="774" spans="1:7" x14ac:dyDescent="0.25">
      <c r="A774" s="314"/>
      <c r="B774" s="157" t="s">
        <v>351</v>
      </c>
      <c r="C774" s="157" t="s">
        <v>1308</v>
      </c>
      <c r="D774" s="158">
        <v>0</v>
      </c>
      <c r="E774" s="158">
        <v>10000</v>
      </c>
      <c r="F774" s="158">
        <v>10000</v>
      </c>
      <c r="G774" s="159">
        <v>10000</v>
      </c>
    </row>
    <row r="775" spans="1:7" ht="21.75" x14ac:dyDescent="0.25">
      <c r="A775" s="314"/>
      <c r="B775" s="157" t="s">
        <v>351</v>
      </c>
      <c r="C775" s="157" t="s">
        <v>1309</v>
      </c>
      <c r="D775" s="158">
        <v>0</v>
      </c>
      <c r="E775" s="158">
        <v>2000</v>
      </c>
      <c r="F775" s="158">
        <v>2000</v>
      </c>
      <c r="G775" s="159">
        <v>2000</v>
      </c>
    </row>
    <row r="776" spans="1:7" ht="21.75" x14ac:dyDescent="0.25">
      <c r="A776" s="314"/>
      <c r="B776" s="157" t="s">
        <v>351</v>
      </c>
      <c r="C776" s="157" t="s">
        <v>1310</v>
      </c>
      <c r="D776" s="158">
        <v>0</v>
      </c>
      <c r="E776" s="158">
        <v>15000</v>
      </c>
      <c r="F776" s="158">
        <v>15000</v>
      </c>
      <c r="G776" s="159">
        <v>15000</v>
      </c>
    </row>
    <row r="777" spans="1:7" ht="21.75" x14ac:dyDescent="0.25">
      <c r="A777" s="314"/>
      <c r="B777" s="157" t="s">
        <v>351</v>
      </c>
      <c r="C777" s="157" t="s">
        <v>1293</v>
      </c>
      <c r="D777" s="158">
        <v>0</v>
      </c>
      <c r="E777" s="158">
        <v>10000</v>
      </c>
      <c r="F777" s="158">
        <v>10000</v>
      </c>
      <c r="G777" s="159">
        <v>10000</v>
      </c>
    </row>
    <row r="778" spans="1:7" ht="21.75" x14ac:dyDescent="0.25">
      <c r="A778" s="314"/>
      <c r="B778" s="157" t="s">
        <v>351</v>
      </c>
      <c r="C778" s="157" t="s">
        <v>1311</v>
      </c>
      <c r="D778" s="158">
        <v>0</v>
      </c>
      <c r="E778" s="158">
        <v>8500</v>
      </c>
      <c r="F778" s="158">
        <v>8500</v>
      </c>
      <c r="G778" s="159">
        <v>8500</v>
      </c>
    </row>
    <row r="779" spans="1:7" ht="21.75" x14ac:dyDescent="0.25">
      <c r="A779" s="314"/>
      <c r="B779" s="157" t="s">
        <v>351</v>
      </c>
      <c r="C779" s="157" t="s">
        <v>1312</v>
      </c>
      <c r="D779" s="158">
        <v>8500</v>
      </c>
      <c r="E779" s="158">
        <v>0</v>
      </c>
      <c r="F779" s="158">
        <v>0</v>
      </c>
      <c r="G779" s="159">
        <v>0</v>
      </c>
    </row>
    <row r="780" spans="1:7" x14ac:dyDescent="0.25">
      <c r="A780" s="314"/>
      <c r="B780" s="157" t="s">
        <v>351</v>
      </c>
      <c r="C780" s="157" t="s">
        <v>1313</v>
      </c>
      <c r="D780" s="158">
        <v>16500</v>
      </c>
      <c r="E780" s="158">
        <v>16500</v>
      </c>
      <c r="F780" s="158">
        <v>16500</v>
      </c>
      <c r="G780" s="159">
        <v>16500</v>
      </c>
    </row>
    <row r="781" spans="1:7" ht="21.75" x14ac:dyDescent="0.25">
      <c r="A781" s="314"/>
      <c r="B781" s="157" t="s">
        <v>351</v>
      </c>
      <c r="C781" s="157" t="s">
        <v>1314</v>
      </c>
      <c r="D781" s="158">
        <v>50000</v>
      </c>
      <c r="E781" s="158">
        <v>50000</v>
      </c>
      <c r="F781" s="158">
        <v>50000</v>
      </c>
      <c r="G781" s="159">
        <v>50000</v>
      </c>
    </row>
    <row r="782" spans="1:7" x14ac:dyDescent="0.25">
      <c r="A782" s="314"/>
      <c r="B782" s="157" t="s">
        <v>351</v>
      </c>
      <c r="C782" s="157" t="s">
        <v>1315</v>
      </c>
      <c r="D782" s="158">
        <v>3000</v>
      </c>
      <c r="E782" s="158">
        <v>3000</v>
      </c>
      <c r="F782" s="158">
        <v>3000</v>
      </c>
      <c r="G782" s="159">
        <v>3000</v>
      </c>
    </row>
    <row r="783" spans="1:7" x14ac:dyDescent="0.25">
      <c r="A783" s="314"/>
      <c r="B783" s="157" t="s">
        <v>351</v>
      </c>
      <c r="C783" s="157" t="s">
        <v>1316</v>
      </c>
      <c r="D783" s="158">
        <v>200000</v>
      </c>
      <c r="E783" s="158">
        <v>0</v>
      </c>
      <c r="F783" s="158">
        <v>200000</v>
      </c>
      <c r="G783" s="159">
        <v>200000</v>
      </c>
    </row>
    <row r="784" spans="1:7" x14ac:dyDescent="0.25">
      <c r="A784" s="314"/>
      <c r="B784" s="157" t="s">
        <v>351</v>
      </c>
      <c r="C784" s="157" t="s">
        <v>1317</v>
      </c>
      <c r="D784" s="158">
        <v>0</v>
      </c>
      <c r="E784" s="158">
        <v>1000</v>
      </c>
      <c r="F784" s="158">
        <v>1000</v>
      </c>
      <c r="G784" s="159">
        <v>1000</v>
      </c>
    </row>
    <row r="785" spans="1:7" x14ac:dyDescent="0.25">
      <c r="A785" s="314"/>
      <c r="B785" s="157" t="s">
        <v>351</v>
      </c>
      <c r="C785" s="157" t="s">
        <v>1318</v>
      </c>
      <c r="D785" s="158">
        <v>8000</v>
      </c>
      <c r="E785" s="158">
        <v>0</v>
      </c>
      <c r="F785" s="158">
        <v>0</v>
      </c>
      <c r="G785" s="159">
        <v>0</v>
      </c>
    </row>
    <row r="786" spans="1:7" ht="21.75" x14ac:dyDescent="0.25">
      <c r="A786" s="314"/>
      <c r="B786" s="157" t="s">
        <v>351</v>
      </c>
      <c r="C786" s="157" t="s">
        <v>1319</v>
      </c>
      <c r="D786" s="158">
        <v>0</v>
      </c>
      <c r="E786" s="158">
        <v>11000</v>
      </c>
      <c r="F786" s="158">
        <v>11000</v>
      </c>
      <c r="G786" s="159">
        <v>11000</v>
      </c>
    </row>
    <row r="787" spans="1:7" ht="21.75" x14ac:dyDescent="0.25">
      <c r="A787" s="314"/>
      <c r="B787" s="157" t="s">
        <v>351</v>
      </c>
      <c r="C787" s="157" t="s">
        <v>1320</v>
      </c>
      <c r="D787" s="158">
        <v>11000</v>
      </c>
      <c r="E787" s="158">
        <v>0</v>
      </c>
      <c r="F787" s="158">
        <v>0</v>
      </c>
      <c r="G787" s="159">
        <v>0</v>
      </c>
    </row>
    <row r="788" spans="1:7" ht="21.75" x14ac:dyDescent="0.25">
      <c r="A788" s="314"/>
      <c r="B788" s="157" t="s">
        <v>1321</v>
      </c>
      <c r="C788" s="157" t="s">
        <v>1322</v>
      </c>
      <c r="D788" s="158">
        <v>24000</v>
      </c>
      <c r="E788" s="158">
        <v>0</v>
      </c>
      <c r="F788" s="158">
        <v>0</v>
      </c>
      <c r="G788" s="159">
        <v>0</v>
      </c>
    </row>
    <row r="789" spans="1:7" x14ac:dyDescent="0.25">
      <c r="A789" s="314"/>
      <c r="B789" s="157" t="s">
        <v>1323</v>
      </c>
      <c r="C789" s="157" t="s">
        <v>1324</v>
      </c>
      <c r="D789" s="158">
        <v>2400</v>
      </c>
      <c r="E789" s="158">
        <v>5000</v>
      </c>
      <c r="F789" s="158">
        <v>5000</v>
      </c>
      <c r="G789" s="159">
        <v>5000</v>
      </c>
    </row>
    <row r="790" spans="1:7" x14ac:dyDescent="0.25">
      <c r="A790" s="314"/>
      <c r="B790" s="157" t="s">
        <v>1325</v>
      </c>
      <c r="C790" s="157" t="s">
        <v>1324</v>
      </c>
      <c r="D790" s="158">
        <v>5000</v>
      </c>
      <c r="E790" s="158">
        <v>2400</v>
      </c>
      <c r="F790" s="158">
        <v>2400</v>
      </c>
      <c r="G790" s="159">
        <v>2400</v>
      </c>
    </row>
    <row r="791" spans="1:7" ht="21.75" x14ac:dyDescent="0.25">
      <c r="A791" s="314"/>
      <c r="B791" s="157" t="s">
        <v>1273</v>
      </c>
      <c r="C791" s="157" t="s">
        <v>1326</v>
      </c>
      <c r="D791" s="158">
        <v>2000</v>
      </c>
      <c r="E791" s="158">
        <v>0</v>
      </c>
      <c r="F791" s="158">
        <v>0</v>
      </c>
      <c r="G791" s="159">
        <v>0</v>
      </c>
    </row>
    <row r="792" spans="1:7" ht="21.75" x14ac:dyDescent="0.25">
      <c r="A792" s="314"/>
      <c r="B792" s="157" t="s">
        <v>1273</v>
      </c>
      <c r="C792" s="157" t="s">
        <v>1327</v>
      </c>
      <c r="D792" s="158">
        <v>0</v>
      </c>
      <c r="E792" s="158">
        <v>0</v>
      </c>
      <c r="F792" s="158">
        <v>92000</v>
      </c>
      <c r="G792" s="159">
        <v>92000</v>
      </c>
    </row>
    <row r="793" spans="1:7" ht="21.75" x14ac:dyDescent="0.25">
      <c r="A793" s="314"/>
      <c r="B793" s="157" t="s">
        <v>1273</v>
      </c>
      <c r="C793" s="157" t="s">
        <v>1328</v>
      </c>
      <c r="D793" s="158">
        <v>74500</v>
      </c>
      <c r="E793" s="158">
        <v>0</v>
      </c>
      <c r="F793" s="158">
        <v>0</v>
      </c>
      <c r="G793" s="159">
        <v>0</v>
      </c>
    </row>
    <row r="794" spans="1:7" ht="21.75" x14ac:dyDescent="0.25">
      <c r="A794" s="314"/>
      <c r="B794" s="157" t="s">
        <v>1273</v>
      </c>
      <c r="C794" s="157" t="s">
        <v>1329</v>
      </c>
      <c r="D794" s="158">
        <v>0</v>
      </c>
      <c r="E794" s="158">
        <v>92000</v>
      </c>
      <c r="F794" s="158">
        <v>0</v>
      </c>
      <c r="G794" s="159">
        <v>0</v>
      </c>
    </row>
    <row r="795" spans="1:7" x14ac:dyDescent="0.25">
      <c r="A795" s="315"/>
      <c r="B795" s="157" t="s">
        <v>1273</v>
      </c>
      <c r="C795" s="157" t="s">
        <v>1317</v>
      </c>
      <c r="D795" s="158">
        <v>1000</v>
      </c>
      <c r="E795" s="158">
        <v>0</v>
      </c>
      <c r="F795" s="158">
        <v>0</v>
      </c>
      <c r="G795" s="159">
        <v>0</v>
      </c>
    </row>
    <row r="796" spans="1:7" x14ac:dyDescent="0.25">
      <c r="A796" s="316" t="s">
        <v>367</v>
      </c>
      <c r="B796" s="316"/>
      <c r="C796" s="317"/>
      <c r="D796" s="160">
        <v>599400</v>
      </c>
      <c r="E796" s="160">
        <v>414900</v>
      </c>
      <c r="F796" s="160">
        <v>614900</v>
      </c>
      <c r="G796" s="161">
        <v>614900</v>
      </c>
    </row>
    <row r="797" spans="1:7" ht="21.75" x14ac:dyDescent="0.25">
      <c r="A797" s="313" t="s">
        <v>368</v>
      </c>
      <c r="B797" s="157" t="s">
        <v>1330</v>
      </c>
      <c r="C797" s="157" t="s">
        <v>1331</v>
      </c>
      <c r="D797" s="158">
        <v>100000</v>
      </c>
      <c r="E797" s="158">
        <v>0</v>
      </c>
      <c r="F797" s="158">
        <v>0</v>
      </c>
      <c r="G797" s="159">
        <v>0</v>
      </c>
    </row>
    <row r="798" spans="1:7" x14ac:dyDescent="0.25">
      <c r="A798" s="314"/>
      <c r="B798" s="157" t="s">
        <v>1330</v>
      </c>
      <c r="C798" s="157" t="s">
        <v>1332</v>
      </c>
      <c r="D798" s="158">
        <v>0</v>
      </c>
      <c r="E798" s="158">
        <v>96000</v>
      </c>
      <c r="F798" s="158">
        <v>96000</v>
      </c>
      <c r="G798" s="159">
        <v>96000</v>
      </c>
    </row>
    <row r="799" spans="1:7" x14ac:dyDescent="0.25">
      <c r="A799" s="314"/>
      <c r="B799" s="157" t="s">
        <v>1333</v>
      </c>
      <c r="C799" s="157" t="s">
        <v>1334</v>
      </c>
      <c r="D799" s="158">
        <v>0</v>
      </c>
      <c r="E799" s="158">
        <v>130000</v>
      </c>
      <c r="F799" s="158">
        <v>130000</v>
      </c>
      <c r="G799" s="159">
        <v>130000</v>
      </c>
    </row>
    <row r="800" spans="1:7" x14ac:dyDescent="0.25">
      <c r="A800" s="314"/>
      <c r="B800" s="157" t="s">
        <v>1335</v>
      </c>
      <c r="C800" s="157" t="s">
        <v>1336</v>
      </c>
      <c r="D800" s="158">
        <v>130000</v>
      </c>
      <c r="E800" s="158">
        <v>0</v>
      </c>
      <c r="F800" s="158">
        <v>0</v>
      </c>
      <c r="G800" s="159">
        <v>0</v>
      </c>
    </row>
    <row r="801" spans="1:7" x14ac:dyDescent="0.25">
      <c r="A801" s="314"/>
      <c r="B801" s="157" t="s">
        <v>1337</v>
      </c>
      <c r="C801" s="157" t="s">
        <v>1338</v>
      </c>
      <c r="D801" s="158">
        <v>0</v>
      </c>
      <c r="E801" s="158">
        <v>185000</v>
      </c>
      <c r="F801" s="158">
        <v>185000</v>
      </c>
      <c r="G801" s="159">
        <v>185000</v>
      </c>
    </row>
    <row r="802" spans="1:7" ht="21.75" x14ac:dyDescent="0.25">
      <c r="A802" s="314"/>
      <c r="B802" s="157" t="s">
        <v>1339</v>
      </c>
      <c r="C802" s="157" t="s">
        <v>1340</v>
      </c>
      <c r="D802" s="158">
        <v>185000</v>
      </c>
      <c r="E802" s="158">
        <v>0</v>
      </c>
      <c r="F802" s="158">
        <v>0</v>
      </c>
      <c r="G802" s="159">
        <v>0</v>
      </c>
    </row>
    <row r="803" spans="1:7" x14ac:dyDescent="0.25">
      <c r="A803" s="314"/>
      <c r="B803" s="157" t="s">
        <v>1341</v>
      </c>
      <c r="C803" s="157" t="s">
        <v>1342</v>
      </c>
      <c r="D803" s="158">
        <v>0</v>
      </c>
      <c r="E803" s="158">
        <v>185000</v>
      </c>
      <c r="F803" s="158">
        <v>185000</v>
      </c>
      <c r="G803" s="159">
        <v>185000</v>
      </c>
    </row>
    <row r="804" spans="1:7" ht="21.75" x14ac:dyDescent="0.25">
      <c r="A804" s="314"/>
      <c r="B804" s="157" t="s">
        <v>1343</v>
      </c>
      <c r="C804" s="157" t="s">
        <v>1344</v>
      </c>
      <c r="D804" s="158">
        <v>190000</v>
      </c>
      <c r="E804" s="158">
        <v>0</v>
      </c>
      <c r="F804" s="158">
        <v>0</v>
      </c>
      <c r="G804" s="159">
        <v>0</v>
      </c>
    </row>
    <row r="805" spans="1:7" ht="21.75" x14ac:dyDescent="0.25">
      <c r="A805" s="314"/>
      <c r="B805" s="157" t="s">
        <v>1345</v>
      </c>
      <c r="C805" s="157" t="s">
        <v>1346</v>
      </c>
      <c r="D805" s="158">
        <v>95000</v>
      </c>
      <c r="E805" s="158">
        <v>0</v>
      </c>
      <c r="F805" s="158">
        <v>0</v>
      </c>
      <c r="G805" s="159">
        <v>0</v>
      </c>
    </row>
    <row r="806" spans="1:7" ht="32.6" x14ac:dyDescent="0.25">
      <c r="A806" s="314"/>
      <c r="B806" s="157" t="s">
        <v>1345</v>
      </c>
      <c r="C806" s="157" t="s">
        <v>1347</v>
      </c>
      <c r="D806" s="158">
        <v>0</v>
      </c>
      <c r="E806" s="158">
        <v>96000</v>
      </c>
      <c r="F806" s="158">
        <v>96000</v>
      </c>
      <c r="G806" s="159">
        <v>96000</v>
      </c>
    </row>
    <row r="807" spans="1:7" ht="21.75" x14ac:dyDescent="0.25">
      <c r="A807" s="314"/>
      <c r="B807" s="157" t="s">
        <v>1348</v>
      </c>
      <c r="C807" s="157" t="s">
        <v>1349</v>
      </c>
      <c r="D807" s="158">
        <v>0</v>
      </c>
      <c r="E807" s="158">
        <v>96000</v>
      </c>
      <c r="F807" s="158">
        <v>96000</v>
      </c>
      <c r="G807" s="159">
        <v>96000</v>
      </c>
    </row>
    <row r="808" spans="1:7" ht="21.75" x14ac:dyDescent="0.25">
      <c r="A808" s="314"/>
      <c r="B808" s="157" t="s">
        <v>1348</v>
      </c>
      <c r="C808" s="157" t="s">
        <v>1350</v>
      </c>
      <c r="D808" s="158">
        <v>95000</v>
      </c>
      <c r="E808" s="158">
        <v>0</v>
      </c>
      <c r="F808" s="158">
        <v>0</v>
      </c>
      <c r="G808" s="159">
        <v>0</v>
      </c>
    </row>
    <row r="809" spans="1:7" ht="21.75" x14ac:dyDescent="0.25">
      <c r="A809" s="314"/>
      <c r="B809" s="157" t="s">
        <v>1351</v>
      </c>
      <c r="C809" s="157" t="s">
        <v>1352</v>
      </c>
      <c r="D809" s="158">
        <v>130000</v>
      </c>
      <c r="E809" s="158">
        <v>0</v>
      </c>
      <c r="F809" s="158">
        <v>0</v>
      </c>
      <c r="G809" s="159">
        <v>0</v>
      </c>
    </row>
    <row r="810" spans="1:7" ht="21.75" x14ac:dyDescent="0.25">
      <c r="A810" s="314"/>
      <c r="B810" s="157" t="s">
        <v>1351</v>
      </c>
      <c r="C810" s="157" t="s">
        <v>1353</v>
      </c>
      <c r="D810" s="158">
        <v>0</v>
      </c>
      <c r="E810" s="158">
        <v>130000</v>
      </c>
      <c r="F810" s="158">
        <v>130000</v>
      </c>
      <c r="G810" s="159">
        <v>130000</v>
      </c>
    </row>
    <row r="811" spans="1:7" ht="21.75" x14ac:dyDescent="0.25">
      <c r="A811" s="314"/>
      <c r="B811" s="157" t="s">
        <v>1354</v>
      </c>
      <c r="C811" s="157" t="s">
        <v>1355</v>
      </c>
      <c r="D811" s="158">
        <v>443200</v>
      </c>
      <c r="E811" s="158">
        <v>0</v>
      </c>
      <c r="F811" s="158">
        <v>0</v>
      </c>
      <c r="G811" s="159">
        <v>0</v>
      </c>
    </row>
    <row r="812" spans="1:7" ht="21.75" x14ac:dyDescent="0.25">
      <c r="A812" s="314"/>
      <c r="B812" s="157" t="s">
        <v>1356</v>
      </c>
      <c r="C812" s="157" t="s">
        <v>1357</v>
      </c>
      <c r="D812" s="158">
        <v>75000</v>
      </c>
      <c r="E812" s="158">
        <v>150000</v>
      </c>
      <c r="F812" s="158">
        <v>150000</v>
      </c>
      <c r="G812" s="159">
        <v>150000</v>
      </c>
    </row>
    <row r="813" spans="1:7" ht="21.75" x14ac:dyDescent="0.25">
      <c r="A813" s="314"/>
      <c r="B813" s="157" t="s">
        <v>1358</v>
      </c>
      <c r="C813" s="157" t="s">
        <v>1359</v>
      </c>
      <c r="D813" s="158">
        <v>130000</v>
      </c>
      <c r="E813" s="158">
        <v>0</v>
      </c>
      <c r="F813" s="158">
        <v>0</v>
      </c>
      <c r="G813" s="159">
        <v>0</v>
      </c>
    </row>
    <row r="814" spans="1:7" x14ac:dyDescent="0.25">
      <c r="A814" s="314"/>
      <c r="B814" s="157" t="s">
        <v>1358</v>
      </c>
      <c r="C814" s="157" t="s">
        <v>1360</v>
      </c>
      <c r="D814" s="158">
        <v>0</v>
      </c>
      <c r="E814" s="158">
        <v>130000</v>
      </c>
      <c r="F814" s="158">
        <v>130000</v>
      </c>
      <c r="G814" s="159">
        <v>130000</v>
      </c>
    </row>
    <row r="815" spans="1:7" ht="21.75" x14ac:dyDescent="0.25">
      <c r="A815" s="314"/>
      <c r="B815" s="157" t="s">
        <v>1361</v>
      </c>
      <c r="C815" s="157" t="s">
        <v>1362</v>
      </c>
      <c r="D815" s="158">
        <v>70000</v>
      </c>
      <c r="E815" s="158">
        <v>0</v>
      </c>
      <c r="F815" s="158">
        <v>0</v>
      </c>
      <c r="G815" s="159">
        <v>0</v>
      </c>
    </row>
    <row r="816" spans="1:7" ht="21.75" x14ac:dyDescent="0.25">
      <c r="A816" s="314"/>
      <c r="B816" s="157" t="s">
        <v>1361</v>
      </c>
      <c r="C816" s="157" t="s">
        <v>1363</v>
      </c>
      <c r="D816" s="158">
        <v>0</v>
      </c>
      <c r="E816" s="158">
        <v>70000</v>
      </c>
      <c r="F816" s="158">
        <v>70000</v>
      </c>
      <c r="G816" s="159">
        <v>70000</v>
      </c>
    </row>
    <row r="817" spans="1:7" ht="21.75" x14ac:dyDescent="0.25">
      <c r="A817" s="314"/>
      <c r="B817" s="157" t="s">
        <v>1364</v>
      </c>
      <c r="C817" s="157" t="s">
        <v>1365</v>
      </c>
      <c r="D817" s="158">
        <v>0</v>
      </c>
      <c r="E817" s="158">
        <v>130000</v>
      </c>
      <c r="F817" s="158">
        <v>130000</v>
      </c>
      <c r="G817" s="159">
        <v>130000</v>
      </c>
    </row>
    <row r="818" spans="1:7" ht="21.75" x14ac:dyDescent="0.25">
      <c r="A818" s="314"/>
      <c r="B818" s="157" t="s">
        <v>1366</v>
      </c>
      <c r="C818" s="157" t="s">
        <v>1365</v>
      </c>
      <c r="D818" s="158">
        <v>130000</v>
      </c>
      <c r="E818" s="158">
        <v>0</v>
      </c>
      <c r="F818" s="158">
        <v>0</v>
      </c>
      <c r="G818" s="159">
        <v>0</v>
      </c>
    </row>
    <row r="819" spans="1:7" ht="21.75" x14ac:dyDescent="0.25">
      <c r="A819" s="314"/>
      <c r="B819" s="157" t="s">
        <v>1367</v>
      </c>
      <c r="C819" s="157" t="s">
        <v>1368</v>
      </c>
      <c r="D819" s="158">
        <v>30000</v>
      </c>
      <c r="E819" s="158">
        <v>0</v>
      </c>
      <c r="F819" s="158">
        <v>0</v>
      </c>
      <c r="G819" s="159">
        <v>0</v>
      </c>
    </row>
    <row r="820" spans="1:7" ht="21.75" x14ac:dyDescent="0.25">
      <c r="A820" s="314"/>
      <c r="B820" s="157" t="s">
        <v>1369</v>
      </c>
      <c r="C820" s="157" t="s">
        <v>1370</v>
      </c>
      <c r="D820" s="158">
        <v>0</v>
      </c>
      <c r="E820" s="158">
        <v>185000</v>
      </c>
      <c r="F820" s="158">
        <v>185000</v>
      </c>
      <c r="G820" s="159">
        <v>185000</v>
      </c>
    </row>
    <row r="821" spans="1:7" ht="21.75" x14ac:dyDescent="0.25">
      <c r="A821" s="314"/>
      <c r="B821" s="157" t="s">
        <v>1371</v>
      </c>
      <c r="C821" s="157" t="s">
        <v>1372</v>
      </c>
      <c r="D821" s="158">
        <v>186000</v>
      </c>
      <c r="E821" s="158">
        <v>0</v>
      </c>
      <c r="F821" s="158">
        <v>0</v>
      </c>
      <c r="G821" s="159">
        <v>0</v>
      </c>
    </row>
    <row r="822" spans="1:7" ht="21.75" x14ac:dyDescent="0.25">
      <c r="A822" s="314"/>
      <c r="B822" s="157" t="s">
        <v>1373</v>
      </c>
      <c r="C822" s="157" t="s">
        <v>1374</v>
      </c>
      <c r="D822" s="158">
        <v>0</v>
      </c>
      <c r="E822" s="158">
        <v>185000</v>
      </c>
      <c r="F822" s="158">
        <v>185000</v>
      </c>
      <c r="G822" s="159">
        <v>185000</v>
      </c>
    </row>
    <row r="823" spans="1:7" x14ac:dyDescent="0.25">
      <c r="A823" s="314"/>
      <c r="B823" s="157" t="s">
        <v>1375</v>
      </c>
      <c r="C823" s="157" t="s">
        <v>1376</v>
      </c>
      <c r="D823" s="158">
        <v>0</v>
      </c>
      <c r="E823" s="158">
        <v>185000</v>
      </c>
      <c r="F823" s="158">
        <v>185000</v>
      </c>
      <c r="G823" s="159">
        <v>185000</v>
      </c>
    </row>
    <row r="824" spans="1:7" ht="21.75" x14ac:dyDescent="0.25">
      <c r="A824" s="314"/>
      <c r="B824" s="157" t="s">
        <v>1377</v>
      </c>
      <c r="C824" s="157" t="s">
        <v>1378</v>
      </c>
      <c r="D824" s="158">
        <v>185000</v>
      </c>
      <c r="E824" s="158">
        <v>0</v>
      </c>
      <c r="F824" s="158">
        <v>0</v>
      </c>
      <c r="G824" s="159">
        <v>0</v>
      </c>
    </row>
    <row r="825" spans="1:7" ht="21.75" x14ac:dyDescent="0.25">
      <c r="A825" s="314"/>
      <c r="B825" s="157" t="s">
        <v>1379</v>
      </c>
      <c r="C825" s="157" t="s">
        <v>1380</v>
      </c>
      <c r="D825" s="158">
        <v>15000</v>
      </c>
      <c r="E825" s="158">
        <v>15000</v>
      </c>
      <c r="F825" s="158">
        <v>15000</v>
      </c>
      <c r="G825" s="159">
        <v>15000</v>
      </c>
    </row>
    <row r="826" spans="1:7" ht="21.75" x14ac:dyDescent="0.25">
      <c r="A826" s="314"/>
      <c r="B826" s="157" t="s">
        <v>1381</v>
      </c>
      <c r="C826" s="157" t="s">
        <v>1382</v>
      </c>
      <c r="D826" s="158">
        <v>50000</v>
      </c>
      <c r="E826" s="158">
        <v>0</v>
      </c>
      <c r="F826" s="158">
        <v>0</v>
      </c>
      <c r="G826" s="159">
        <v>0</v>
      </c>
    </row>
    <row r="827" spans="1:7" ht="21.75" x14ac:dyDescent="0.25">
      <c r="A827" s="314"/>
      <c r="B827" s="157" t="s">
        <v>1383</v>
      </c>
      <c r="C827" s="157" t="s">
        <v>1384</v>
      </c>
      <c r="D827" s="158">
        <v>0</v>
      </c>
      <c r="E827" s="158">
        <v>50000</v>
      </c>
      <c r="F827" s="158">
        <v>50000</v>
      </c>
      <c r="G827" s="159">
        <v>50000</v>
      </c>
    </row>
    <row r="828" spans="1:7" ht="21.75" x14ac:dyDescent="0.25">
      <c r="A828" s="314"/>
      <c r="B828" s="157" t="s">
        <v>351</v>
      </c>
      <c r="C828" s="157" t="s">
        <v>1385</v>
      </c>
      <c r="D828" s="158">
        <v>0</v>
      </c>
      <c r="E828" s="158">
        <v>443200</v>
      </c>
      <c r="F828" s="158">
        <v>443200</v>
      </c>
      <c r="G828" s="159">
        <v>443200</v>
      </c>
    </row>
    <row r="829" spans="1:7" x14ac:dyDescent="0.25">
      <c r="A829" s="314"/>
      <c r="B829" s="157" t="s">
        <v>351</v>
      </c>
      <c r="C829" s="157" t="s">
        <v>1386</v>
      </c>
      <c r="D829" s="158">
        <v>0</v>
      </c>
      <c r="E829" s="158">
        <v>25000</v>
      </c>
      <c r="F829" s="158">
        <v>25000</v>
      </c>
      <c r="G829" s="159">
        <v>25000</v>
      </c>
    </row>
    <row r="830" spans="1:7" x14ac:dyDescent="0.25">
      <c r="A830" s="314"/>
      <c r="B830" s="157" t="s">
        <v>351</v>
      </c>
      <c r="C830" s="157" t="s">
        <v>1387</v>
      </c>
      <c r="D830" s="158">
        <v>25000</v>
      </c>
      <c r="E830" s="158">
        <v>0</v>
      </c>
      <c r="F830" s="158">
        <v>0</v>
      </c>
      <c r="G830" s="159">
        <v>0</v>
      </c>
    </row>
    <row r="831" spans="1:7" x14ac:dyDescent="0.25">
      <c r="A831" s="314"/>
      <c r="B831" s="157" t="s">
        <v>351</v>
      </c>
      <c r="C831" s="157" t="s">
        <v>1388</v>
      </c>
      <c r="D831" s="158">
        <v>50000</v>
      </c>
      <c r="E831" s="158">
        <v>50000</v>
      </c>
      <c r="F831" s="158">
        <v>0</v>
      </c>
      <c r="G831" s="159">
        <v>0</v>
      </c>
    </row>
    <row r="832" spans="1:7" x14ac:dyDescent="0.25">
      <c r="A832" s="314"/>
      <c r="B832" s="157" t="s">
        <v>351</v>
      </c>
      <c r="C832" s="157" t="s">
        <v>1389</v>
      </c>
      <c r="D832" s="158">
        <v>0</v>
      </c>
      <c r="E832" s="158">
        <v>0</v>
      </c>
      <c r="F832" s="158">
        <v>50000</v>
      </c>
      <c r="G832" s="159">
        <v>0</v>
      </c>
    </row>
    <row r="833" spans="1:7" x14ac:dyDescent="0.25">
      <c r="A833" s="314"/>
      <c r="B833" s="157" t="s">
        <v>351</v>
      </c>
      <c r="C833" s="157" t="s">
        <v>1390</v>
      </c>
      <c r="D833" s="158">
        <v>0</v>
      </c>
      <c r="E833" s="158">
        <v>0</v>
      </c>
      <c r="F833" s="158">
        <v>0</v>
      </c>
      <c r="G833" s="159">
        <v>50000</v>
      </c>
    </row>
    <row r="834" spans="1:7" x14ac:dyDescent="0.25">
      <c r="A834" s="314"/>
      <c r="B834" s="157" t="s">
        <v>351</v>
      </c>
      <c r="C834" s="157" t="s">
        <v>1391</v>
      </c>
      <c r="D834" s="158">
        <v>0</v>
      </c>
      <c r="E834" s="158">
        <v>30000</v>
      </c>
      <c r="F834" s="158">
        <v>30000</v>
      </c>
      <c r="G834" s="159">
        <v>30000</v>
      </c>
    </row>
    <row r="835" spans="1:7" x14ac:dyDescent="0.25">
      <c r="A835" s="314"/>
      <c r="B835" s="157" t="s">
        <v>351</v>
      </c>
      <c r="C835" s="157" t="s">
        <v>1392</v>
      </c>
      <c r="D835" s="158">
        <v>30000</v>
      </c>
      <c r="E835" s="158">
        <v>30000</v>
      </c>
      <c r="F835" s="158">
        <v>30000</v>
      </c>
      <c r="G835" s="159">
        <v>30000</v>
      </c>
    </row>
    <row r="836" spans="1:7" x14ac:dyDescent="0.25">
      <c r="A836" s="314"/>
      <c r="B836" s="157" t="s">
        <v>351</v>
      </c>
      <c r="C836" s="157"/>
      <c r="D836" s="158">
        <v>0</v>
      </c>
      <c r="E836" s="158">
        <v>70000</v>
      </c>
      <c r="F836" s="158">
        <v>70000</v>
      </c>
      <c r="G836" s="159">
        <v>70000</v>
      </c>
    </row>
    <row r="837" spans="1:7" ht="21.75" x14ac:dyDescent="0.25">
      <c r="A837" s="314"/>
      <c r="B837" s="157" t="s">
        <v>1393</v>
      </c>
      <c r="C837" s="157" t="s">
        <v>1394</v>
      </c>
      <c r="D837" s="158">
        <v>70000</v>
      </c>
      <c r="E837" s="158">
        <v>0</v>
      </c>
      <c r="F837" s="158">
        <v>0</v>
      </c>
      <c r="G837" s="159">
        <v>0</v>
      </c>
    </row>
    <row r="838" spans="1:7" x14ac:dyDescent="0.25">
      <c r="A838" s="314"/>
      <c r="B838" s="157" t="s">
        <v>1395</v>
      </c>
      <c r="C838" s="157" t="s">
        <v>1396</v>
      </c>
      <c r="D838" s="158">
        <v>25000</v>
      </c>
      <c r="E838" s="158">
        <v>0</v>
      </c>
      <c r="F838" s="158">
        <v>0</v>
      </c>
      <c r="G838" s="159">
        <v>0</v>
      </c>
    </row>
    <row r="839" spans="1:7" x14ac:dyDescent="0.25">
      <c r="A839" s="315"/>
      <c r="B839" s="157" t="s">
        <v>1395</v>
      </c>
      <c r="C839" s="157" t="s">
        <v>1397</v>
      </c>
      <c r="D839" s="158">
        <v>0</v>
      </c>
      <c r="E839" s="158">
        <v>25000</v>
      </c>
      <c r="F839" s="158">
        <v>25000</v>
      </c>
      <c r="G839" s="159">
        <v>25000</v>
      </c>
    </row>
    <row r="840" spans="1:7" x14ac:dyDescent="0.25">
      <c r="A840" s="316" t="s">
        <v>402</v>
      </c>
      <c r="B840" s="316"/>
      <c r="C840" s="317"/>
      <c r="D840" s="160">
        <v>2439200</v>
      </c>
      <c r="E840" s="160">
        <v>2691200</v>
      </c>
      <c r="F840" s="160">
        <v>2691200</v>
      </c>
      <c r="G840" s="161">
        <v>2691200</v>
      </c>
    </row>
    <row r="841" spans="1:7" x14ac:dyDescent="0.25">
      <c r="A841" s="313" t="s">
        <v>403</v>
      </c>
      <c r="B841" s="157" t="s">
        <v>351</v>
      </c>
      <c r="C841" s="157" t="s">
        <v>1398</v>
      </c>
      <c r="D841" s="158">
        <v>1600</v>
      </c>
      <c r="E841" s="158">
        <v>1100</v>
      </c>
      <c r="F841" s="158">
        <v>1300</v>
      </c>
      <c r="G841" s="159">
        <v>1300</v>
      </c>
    </row>
    <row r="842" spans="1:7" ht="21.75" x14ac:dyDescent="0.25">
      <c r="A842" s="315"/>
      <c r="B842" s="157" t="s">
        <v>351</v>
      </c>
      <c r="C842" s="157" t="s">
        <v>1399</v>
      </c>
      <c r="D842" s="158">
        <v>500</v>
      </c>
      <c r="E842" s="158">
        <v>500</v>
      </c>
      <c r="F842" s="158">
        <v>500</v>
      </c>
      <c r="G842" s="159">
        <v>500</v>
      </c>
    </row>
    <row r="843" spans="1:7" x14ac:dyDescent="0.25">
      <c r="A843" s="316" t="s">
        <v>488</v>
      </c>
      <c r="B843" s="316"/>
      <c r="C843" s="317"/>
      <c r="D843" s="160">
        <v>2100</v>
      </c>
      <c r="E843" s="160">
        <v>1600</v>
      </c>
      <c r="F843" s="160">
        <v>1800</v>
      </c>
      <c r="G843" s="161">
        <v>1800</v>
      </c>
    </row>
    <row r="844" spans="1:7" x14ac:dyDescent="0.25">
      <c r="A844" s="313" t="s">
        <v>489</v>
      </c>
      <c r="B844" s="157" t="s">
        <v>351</v>
      </c>
      <c r="C844" s="157" t="s">
        <v>1400</v>
      </c>
      <c r="D844" s="158">
        <v>0</v>
      </c>
      <c r="E844" s="158">
        <v>300</v>
      </c>
      <c r="F844" s="158">
        <v>300</v>
      </c>
      <c r="G844" s="159">
        <v>300</v>
      </c>
    </row>
    <row r="845" spans="1:7" x14ac:dyDescent="0.25">
      <c r="A845" s="314"/>
      <c r="B845" s="157" t="s">
        <v>351</v>
      </c>
      <c r="C845" s="157" t="s">
        <v>1401</v>
      </c>
      <c r="D845" s="158">
        <v>500</v>
      </c>
      <c r="E845" s="158">
        <v>0</v>
      </c>
      <c r="F845" s="158">
        <v>0</v>
      </c>
      <c r="G845" s="159">
        <v>0</v>
      </c>
    </row>
    <row r="846" spans="1:7" x14ac:dyDescent="0.25">
      <c r="A846" s="314"/>
      <c r="B846" s="157" t="s">
        <v>351</v>
      </c>
      <c r="C846" s="157" t="s">
        <v>1402</v>
      </c>
      <c r="D846" s="158">
        <v>0</v>
      </c>
      <c r="E846" s="158">
        <v>500</v>
      </c>
      <c r="F846" s="158">
        <v>500</v>
      </c>
      <c r="G846" s="159">
        <v>500</v>
      </c>
    </row>
    <row r="847" spans="1:7" ht="32.6" x14ac:dyDescent="0.25">
      <c r="A847" s="314"/>
      <c r="B847" s="157" t="s">
        <v>351</v>
      </c>
      <c r="C847" s="157" t="s">
        <v>1403</v>
      </c>
      <c r="D847" s="158">
        <v>0</v>
      </c>
      <c r="E847" s="158">
        <v>0</v>
      </c>
      <c r="F847" s="158">
        <v>11000</v>
      </c>
      <c r="G847" s="159">
        <v>11000</v>
      </c>
    </row>
    <row r="848" spans="1:7" ht="32.6" x14ac:dyDescent="0.25">
      <c r="A848" s="314"/>
      <c r="B848" s="157" t="s">
        <v>351</v>
      </c>
      <c r="C848" s="157" t="s">
        <v>1404</v>
      </c>
      <c r="D848" s="158">
        <v>0</v>
      </c>
      <c r="E848" s="158">
        <v>6000</v>
      </c>
      <c r="F848" s="158">
        <v>0</v>
      </c>
      <c r="G848" s="159">
        <v>0</v>
      </c>
    </row>
    <row r="849" spans="1:7" ht="21.75" x14ac:dyDescent="0.25">
      <c r="A849" s="314"/>
      <c r="B849" s="157" t="s">
        <v>351</v>
      </c>
      <c r="C849" s="157" t="s">
        <v>1405</v>
      </c>
      <c r="D849" s="158">
        <v>11000</v>
      </c>
      <c r="E849" s="158">
        <v>0</v>
      </c>
      <c r="F849" s="158">
        <v>0</v>
      </c>
      <c r="G849" s="159">
        <v>0</v>
      </c>
    </row>
    <row r="850" spans="1:7" x14ac:dyDescent="0.25">
      <c r="A850" s="314"/>
      <c r="B850" s="157" t="s">
        <v>1273</v>
      </c>
      <c r="C850" s="157" t="s">
        <v>1406</v>
      </c>
      <c r="D850" s="158">
        <v>0</v>
      </c>
      <c r="E850" s="158">
        <v>500</v>
      </c>
      <c r="F850" s="158">
        <v>1000</v>
      </c>
      <c r="G850" s="159">
        <v>1000</v>
      </c>
    </row>
    <row r="851" spans="1:7" ht="21.75" x14ac:dyDescent="0.25">
      <c r="A851" s="314"/>
      <c r="B851" s="157" t="s">
        <v>1273</v>
      </c>
      <c r="C851" s="157" t="s">
        <v>1407</v>
      </c>
      <c r="D851" s="158">
        <v>1000</v>
      </c>
      <c r="E851" s="158">
        <v>0</v>
      </c>
      <c r="F851" s="158">
        <v>0</v>
      </c>
      <c r="G851" s="159">
        <v>0</v>
      </c>
    </row>
    <row r="852" spans="1:7" x14ac:dyDescent="0.25">
      <c r="A852" s="314"/>
      <c r="B852" s="157" t="s">
        <v>1273</v>
      </c>
      <c r="C852" s="157" t="s">
        <v>1408</v>
      </c>
      <c r="D852" s="158">
        <v>300</v>
      </c>
      <c r="E852" s="158">
        <v>0</v>
      </c>
      <c r="F852" s="158">
        <v>0</v>
      </c>
      <c r="G852" s="159">
        <v>0</v>
      </c>
    </row>
    <row r="853" spans="1:7" ht="21.75" x14ac:dyDescent="0.25">
      <c r="A853" s="314"/>
      <c r="B853" s="157" t="s">
        <v>1273</v>
      </c>
      <c r="C853" s="157" t="s">
        <v>1409</v>
      </c>
      <c r="D853" s="158">
        <v>0</v>
      </c>
      <c r="E853" s="158">
        <v>1000</v>
      </c>
      <c r="F853" s="158">
        <v>1000</v>
      </c>
      <c r="G853" s="159">
        <v>1000</v>
      </c>
    </row>
    <row r="854" spans="1:7" x14ac:dyDescent="0.25">
      <c r="A854" s="314"/>
      <c r="B854" s="157" t="s">
        <v>1273</v>
      </c>
      <c r="C854" s="157" t="s">
        <v>1410</v>
      </c>
      <c r="D854" s="158">
        <v>5000</v>
      </c>
      <c r="E854" s="158">
        <v>5000</v>
      </c>
      <c r="F854" s="158">
        <v>5000</v>
      </c>
      <c r="G854" s="159">
        <v>5000</v>
      </c>
    </row>
    <row r="855" spans="1:7" ht="21.75" x14ac:dyDescent="0.25">
      <c r="A855" s="315"/>
      <c r="B855" s="157" t="s">
        <v>228</v>
      </c>
      <c r="C855" s="157" t="s">
        <v>1411</v>
      </c>
      <c r="D855" s="158">
        <v>1000</v>
      </c>
      <c r="E855" s="158">
        <v>0</v>
      </c>
      <c r="F855" s="158">
        <v>0</v>
      </c>
      <c r="G855" s="159">
        <v>0</v>
      </c>
    </row>
    <row r="856" spans="1:7" x14ac:dyDescent="0.25">
      <c r="A856" s="316" t="s">
        <v>624</v>
      </c>
      <c r="B856" s="316"/>
      <c r="C856" s="317"/>
      <c r="D856" s="160">
        <v>18800</v>
      </c>
      <c r="E856" s="160">
        <v>13300</v>
      </c>
      <c r="F856" s="160">
        <v>18800</v>
      </c>
      <c r="G856" s="161">
        <v>18800</v>
      </c>
    </row>
    <row r="857" spans="1:7" ht="21.75" x14ac:dyDescent="0.25">
      <c r="A857" s="313" t="s">
        <v>151</v>
      </c>
      <c r="B857" s="157" t="s">
        <v>351</v>
      </c>
      <c r="C857" s="157" t="s">
        <v>1412</v>
      </c>
      <c r="D857" s="158">
        <v>35000</v>
      </c>
      <c r="E857" s="158">
        <v>0</v>
      </c>
      <c r="F857" s="158">
        <v>0</v>
      </c>
      <c r="G857" s="159">
        <v>0</v>
      </c>
    </row>
    <row r="858" spans="1:7" ht="21.75" x14ac:dyDescent="0.25">
      <c r="A858" s="314"/>
      <c r="B858" s="157" t="s">
        <v>351</v>
      </c>
      <c r="C858" s="157" t="s">
        <v>1413</v>
      </c>
      <c r="D858" s="158">
        <v>0</v>
      </c>
      <c r="E858" s="158">
        <v>35000</v>
      </c>
      <c r="F858" s="158">
        <v>35000</v>
      </c>
      <c r="G858" s="159">
        <v>35000</v>
      </c>
    </row>
    <row r="859" spans="1:7" ht="21.75" x14ac:dyDescent="0.25">
      <c r="A859" s="314"/>
      <c r="B859" s="157" t="s">
        <v>1273</v>
      </c>
      <c r="C859" s="157" t="s">
        <v>1414</v>
      </c>
      <c r="D859" s="158">
        <v>0</v>
      </c>
      <c r="E859" s="158">
        <v>87000</v>
      </c>
      <c r="F859" s="158">
        <v>87000</v>
      </c>
      <c r="G859" s="159">
        <v>87000</v>
      </c>
    </row>
    <row r="860" spans="1:7" ht="21.75" x14ac:dyDescent="0.25">
      <c r="A860" s="314"/>
      <c r="B860" s="157" t="s">
        <v>1273</v>
      </c>
      <c r="C860" s="157" t="s">
        <v>1415</v>
      </c>
      <c r="D860" s="158">
        <v>87000</v>
      </c>
      <c r="E860" s="158">
        <v>0</v>
      </c>
      <c r="F860" s="158">
        <v>0</v>
      </c>
      <c r="G860" s="159">
        <v>0</v>
      </c>
    </row>
    <row r="861" spans="1:7" x14ac:dyDescent="0.25">
      <c r="A861" s="314"/>
      <c r="B861" s="157" t="s">
        <v>1273</v>
      </c>
      <c r="C861" s="157" t="s">
        <v>1416</v>
      </c>
      <c r="D861" s="158">
        <v>0</v>
      </c>
      <c r="E861" s="158">
        <v>0</v>
      </c>
      <c r="F861" s="158">
        <v>30000</v>
      </c>
      <c r="G861" s="159">
        <v>30000</v>
      </c>
    </row>
    <row r="862" spans="1:7" ht="21.75" x14ac:dyDescent="0.25">
      <c r="A862" s="314"/>
      <c r="B862" s="157" t="s">
        <v>1273</v>
      </c>
      <c r="C862" s="157" t="s">
        <v>1417</v>
      </c>
      <c r="D862" s="158">
        <v>0</v>
      </c>
      <c r="E862" s="158">
        <v>40000</v>
      </c>
      <c r="F862" s="158">
        <v>0</v>
      </c>
      <c r="G862" s="159">
        <v>0</v>
      </c>
    </row>
    <row r="863" spans="1:7" x14ac:dyDescent="0.25">
      <c r="A863" s="314"/>
      <c r="B863" s="157" t="s">
        <v>1273</v>
      </c>
      <c r="C863" s="157" t="s">
        <v>1418</v>
      </c>
      <c r="D863" s="158">
        <v>18000</v>
      </c>
      <c r="E863" s="158">
        <v>0</v>
      </c>
      <c r="F863" s="158">
        <v>0</v>
      </c>
      <c r="G863" s="159">
        <v>0</v>
      </c>
    </row>
    <row r="864" spans="1:7" ht="32.6" x14ac:dyDescent="0.25">
      <c r="A864" s="314"/>
      <c r="B864" s="157" t="s">
        <v>1273</v>
      </c>
      <c r="C864" s="157" t="s">
        <v>1419</v>
      </c>
      <c r="D864" s="158">
        <v>0</v>
      </c>
      <c r="E864" s="158">
        <v>155000</v>
      </c>
      <c r="F864" s="158">
        <v>155000</v>
      </c>
      <c r="G864" s="159">
        <v>155000</v>
      </c>
    </row>
    <row r="865" spans="1:7" ht="21.75" x14ac:dyDescent="0.25">
      <c r="A865" s="314"/>
      <c r="B865" s="157" t="s">
        <v>1273</v>
      </c>
      <c r="C865" s="157" t="s">
        <v>1420</v>
      </c>
      <c r="D865" s="158">
        <v>42000</v>
      </c>
      <c r="E865" s="158">
        <v>0</v>
      </c>
      <c r="F865" s="158">
        <v>0</v>
      </c>
      <c r="G865" s="159">
        <v>0</v>
      </c>
    </row>
    <row r="866" spans="1:7" ht="32.6" x14ac:dyDescent="0.25">
      <c r="A866" s="314"/>
      <c r="B866" s="157" t="s">
        <v>1273</v>
      </c>
      <c r="C866" s="157" t="s">
        <v>1421</v>
      </c>
      <c r="D866" s="158">
        <v>0</v>
      </c>
      <c r="E866" s="158">
        <v>35000</v>
      </c>
      <c r="F866" s="158">
        <v>35000</v>
      </c>
      <c r="G866" s="159">
        <v>35000</v>
      </c>
    </row>
    <row r="867" spans="1:7" ht="21.75" x14ac:dyDescent="0.25">
      <c r="A867" s="314"/>
      <c r="B867" s="157" t="s">
        <v>1273</v>
      </c>
      <c r="C867" s="157" t="s">
        <v>1422</v>
      </c>
      <c r="D867" s="158">
        <v>2000</v>
      </c>
      <c r="E867" s="158">
        <v>0</v>
      </c>
      <c r="F867" s="158">
        <v>0</v>
      </c>
      <c r="G867" s="159">
        <v>0</v>
      </c>
    </row>
    <row r="868" spans="1:7" ht="21.75" x14ac:dyDescent="0.25">
      <c r="A868" s="314"/>
      <c r="B868" s="157" t="s">
        <v>1273</v>
      </c>
      <c r="C868" s="157" t="s">
        <v>1423</v>
      </c>
      <c r="D868" s="158">
        <v>0</v>
      </c>
      <c r="E868" s="158">
        <v>1000</v>
      </c>
      <c r="F868" s="158">
        <v>2000</v>
      </c>
      <c r="G868" s="159">
        <v>2000</v>
      </c>
    </row>
    <row r="869" spans="1:7" ht="21.75" x14ac:dyDescent="0.25">
      <c r="A869" s="314"/>
      <c r="B869" s="157" t="s">
        <v>1273</v>
      </c>
      <c r="C869" s="157" t="s">
        <v>1424</v>
      </c>
      <c r="D869" s="158">
        <v>12000</v>
      </c>
      <c r="E869" s="158">
        <v>12000</v>
      </c>
      <c r="F869" s="158">
        <v>12000</v>
      </c>
      <c r="G869" s="159">
        <v>12000</v>
      </c>
    </row>
    <row r="870" spans="1:7" ht="21.75" x14ac:dyDescent="0.25">
      <c r="A870" s="314"/>
      <c r="B870" s="157" t="s">
        <v>1273</v>
      </c>
      <c r="C870" s="157" t="s">
        <v>1425</v>
      </c>
      <c r="D870" s="158">
        <v>0</v>
      </c>
      <c r="E870" s="158">
        <v>5000</v>
      </c>
      <c r="F870" s="158">
        <v>5000</v>
      </c>
      <c r="G870" s="159">
        <v>5000</v>
      </c>
    </row>
    <row r="871" spans="1:7" ht="21.75" x14ac:dyDescent="0.25">
      <c r="A871" s="314"/>
      <c r="B871" s="157" t="s">
        <v>1273</v>
      </c>
      <c r="C871" s="157" t="s">
        <v>1426</v>
      </c>
      <c r="D871" s="158">
        <v>5000</v>
      </c>
      <c r="E871" s="158">
        <v>0</v>
      </c>
      <c r="F871" s="158">
        <v>0</v>
      </c>
      <c r="G871" s="159">
        <v>0</v>
      </c>
    </row>
    <row r="872" spans="1:7" x14ac:dyDescent="0.25">
      <c r="A872" s="314"/>
      <c r="B872" s="157" t="s">
        <v>1273</v>
      </c>
      <c r="C872" s="157" t="s">
        <v>1427</v>
      </c>
      <c r="D872" s="158">
        <v>2000</v>
      </c>
      <c r="E872" s="158">
        <v>2000</v>
      </c>
      <c r="F872" s="158">
        <v>2000</v>
      </c>
      <c r="G872" s="159">
        <v>2000</v>
      </c>
    </row>
    <row r="873" spans="1:7" x14ac:dyDescent="0.25">
      <c r="A873" s="314"/>
      <c r="B873" s="157" t="s">
        <v>1273</v>
      </c>
      <c r="C873" s="157" t="s">
        <v>1428</v>
      </c>
      <c r="D873" s="158">
        <v>5000</v>
      </c>
      <c r="E873" s="158">
        <v>0</v>
      </c>
      <c r="F873" s="158">
        <v>0</v>
      </c>
      <c r="G873" s="159">
        <v>0</v>
      </c>
    </row>
    <row r="874" spans="1:7" ht="21.75" x14ac:dyDescent="0.25">
      <c r="A874" s="314"/>
      <c r="B874" s="157" t="s">
        <v>1273</v>
      </c>
      <c r="C874" s="157" t="s">
        <v>1429</v>
      </c>
      <c r="D874" s="158">
        <v>0</v>
      </c>
      <c r="E874" s="158">
        <v>100000</v>
      </c>
      <c r="F874" s="158">
        <v>100000</v>
      </c>
      <c r="G874" s="159">
        <v>40000</v>
      </c>
    </row>
    <row r="875" spans="1:7" ht="21.75" x14ac:dyDescent="0.25">
      <c r="A875" s="314"/>
      <c r="B875" s="157" t="s">
        <v>1273</v>
      </c>
      <c r="C875" s="157" t="s">
        <v>1430</v>
      </c>
      <c r="D875" s="158">
        <v>0</v>
      </c>
      <c r="E875" s="158">
        <v>0</v>
      </c>
      <c r="F875" s="158">
        <v>0</v>
      </c>
      <c r="G875" s="159">
        <v>60000</v>
      </c>
    </row>
    <row r="876" spans="1:7" ht="21.75" x14ac:dyDescent="0.25">
      <c r="A876" s="314"/>
      <c r="B876" s="157" t="s">
        <v>1273</v>
      </c>
      <c r="C876" s="157" t="s">
        <v>1431</v>
      </c>
      <c r="D876" s="158">
        <v>40000</v>
      </c>
      <c r="E876" s="158">
        <v>0</v>
      </c>
      <c r="F876" s="158">
        <v>0</v>
      </c>
      <c r="G876" s="159">
        <v>0</v>
      </c>
    </row>
    <row r="877" spans="1:7" ht="21.75" x14ac:dyDescent="0.25">
      <c r="A877" s="315"/>
      <c r="B877" s="157" t="s">
        <v>1273</v>
      </c>
      <c r="C877" s="157" t="s">
        <v>1432</v>
      </c>
      <c r="D877" s="158">
        <v>60000</v>
      </c>
      <c r="E877" s="158">
        <v>0</v>
      </c>
      <c r="F877" s="158">
        <v>0</v>
      </c>
      <c r="G877" s="159">
        <v>0</v>
      </c>
    </row>
    <row r="878" spans="1:7" x14ac:dyDescent="0.25">
      <c r="A878" s="316" t="s">
        <v>700</v>
      </c>
      <c r="B878" s="316"/>
      <c r="C878" s="317"/>
      <c r="D878" s="160">
        <v>308000</v>
      </c>
      <c r="E878" s="160">
        <v>472000</v>
      </c>
      <c r="F878" s="160">
        <v>463000</v>
      </c>
      <c r="G878" s="161">
        <v>463000</v>
      </c>
    </row>
    <row r="879" spans="1:7" x14ac:dyDescent="0.25">
      <c r="A879" s="316" t="s">
        <v>1433</v>
      </c>
      <c r="B879" s="316"/>
      <c r="C879" s="317"/>
      <c r="D879" s="162">
        <v>3644900</v>
      </c>
      <c r="E879" s="162">
        <v>3956162</v>
      </c>
      <c r="F879" s="162">
        <v>4153760</v>
      </c>
      <c r="G879" s="163">
        <v>4153760</v>
      </c>
    </row>
    <row r="880" spans="1:7" ht="27" customHeight="1" x14ac:dyDescent="0.25">
      <c r="A880" s="320" t="s">
        <v>1433</v>
      </c>
      <c r="B880" s="320"/>
      <c r="C880" s="321"/>
      <c r="D880" s="164">
        <v>3644900</v>
      </c>
      <c r="E880" s="164">
        <v>3956162</v>
      </c>
      <c r="F880" s="164">
        <v>4153760</v>
      </c>
      <c r="G880" s="165">
        <v>4153760</v>
      </c>
    </row>
    <row r="881" spans="1:7" ht="25.15" customHeight="1" x14ac:dyDescent="0.25">
      <c r="A881" s="319" t="s">
        <v>147</v>
      </c>
      <c r="B881" s="319"/>
      <c r="C881" s="319"/>
      <c r="D881" s="319"/>
      <c r="E881" s="319"/>
      <c r="F881" s="319"/>
      <c r="G881" s="319"/>
    </row>
    <row r="882" spans="1:7" ht="21.75" x14ac:dyDescent="0.2">
      <c r="A882" s="154" t="s">
        <v>166</v>
      </c>
      <c r="B882" s="155" t="s">
        <v>167</v>
      </c>
      <c r="C882" s="155" t="s">
        <v>168</v>
      </c>
      <c r="D882" s="155" t="s">
        <v>1</v>
      </c>
      <c r="E882" s="155" t="s">
        <v>169</v>
      </c>
      <c r="F882" s="155" t="s">
        <v>170</v>
      </c>
      <c r="G882" s="156" t="s">
        <v>171</v>
      </c>
    </row>
    <row r="883" spans="1:7" x14ac:dyDescent="0.25">
      <c r="A883" s="313" t="s">
        <v>172</v>
      </c>
      <c r="B883" s="157" t="s">
        <v>1434</v>
      </c>
      <c r="C883" s="157"/>
      <c r="D883" s="158">
        <v>18540</v>
      </c>
      <c r="E883" s="158">
        <v>35800</v>
      </c>
      <c r="F883" s="158">
        <v>45000</v>
      </c>
      <c r="G883" s="159">
        <v>45000</v>
      </c>
    </row>
    <row r="884" spans="1:7" ht="32.6" x14ac:dyDescent="0.25">
      <c r="A884" s="314"/>
      <c r="B884" s="157" t="s">
        <v>1435</v>
      </c>
      <c r="C884" s="157" t="s">
        <v>1436</v>
      </c>
      <c r="D884" s="158">
        <v>134000</v>
      </c>
      <c r="E884" s="158">
        <v>0</v>
      </c>
      <c r="F884" s="158">
        <v>0</v>
      </c>
      <c r="G884" s="159">
        <v>0</v>
      </c>
    </row>
    <row r="885" spans="1:7" x14ac:dyDescent="0.25">
      <c r="A885" s="314"/>
      <c r="B885" s="157" t="s">
        <v>1435</v>
      </c>
      <c r="C885" s="157"/>
      <c r="D885" s="158">
        <v>0</v>
      </c>
      <c r="E885" s="158">
        <v>0</v>
      </c>
      <c r="F885" s="158">
        <v>0</v>
      </c>
      <c r="G885" s="159">
        <v>134000</v>
      </c>
    </row>
    <row r="886" spans="1:7" x14ac:dyDescent="0.25">
      <c r="A886" s="314"/>
      <c r="B886" s="157" t="s">
        <v>1437</v>
      </c>
      <c r="C886" s="157"/>
      <c r="D886" s="158">
        <v>0</v>
      </c>
      <c r="E886" s="158">
        <v>134006</v>
      </c>
      <c r="F886" s="158">
        <v>134000</v>
      </c>
      <c r="G886" s="159">
        <v>0</v>
      </c>
    </row>
    <row r="887" spans="1:7" ht="86.95" x14ac:dyDescent="0.25">
      <c r="A887" s="314"/>
      <c r="B887" s="157" t="s">
        <v>1438</v>
      </c>
      <c r="C887" s="157" t="s">
        <v>1439</v>
      </c>
      <c r="D887" s="158">
        <v>1638000</v>
      </c>
      <c r="E887" s="158">
        <v>0</v>
      </c>
      <c r="F887" s="158">
        <v>0</v>
      </c>
      <c r="G887" s="159">
        <v>0</v>
      </c>
    </row>
    <row r="888" spans="1:7" x14ac:dyDescent="0.25">
      <c r="A888" s="314"/>
      <c r="B888" s="157" t="s">
        <v>1438</v>
      </c>
      <c r="C888" s="157"/>
      <c r="D888" s="158">
        <v>0</v>
      </c>
      <c r="E888" s="158">
        <v>1204457</v>
      </c>
      <c r="F888" s="158">
        <v>1687000</v>
      </c>
      <c r="G888" s="159">
        <v>1738000</v>
      </c>
    </row>
    <row r="889" spans="1:7" ht="21.75" x14ac:dyDescent="0.25">
      <c r="A889" s="314"/>
      <c r="B889" s="157" t="s">
        <v>1440</v>
      </c>
      <c r="C889" s="157" t="s">
        <v>1441</v>
      </c>
      <c r="D889" s="158">
        <v>350000</v>
      </c>
      <c r="E889" s="158">
        <v>0</v>
      </c>
      <c r="F889" s="158">
        <v>0</v>
      </c>
      <c r="G889" s="159">
        <v>0</v>
      </c>
    </row>
    <row r="890" spans="1:7" x14ac:dyDescent="0.25">
      <c r="A890" s="314"/>
      <c r="B890" s="157" t="s">
        <v>1440</v>
      </c>
      <c r="C890" s="157"/>
      <c r="D890" s="158">
        <v>0</v>
      </c>
      <c r="E890" s="158">
        <v>350000</v>
      </c>
      <c r="F890" s="158">
        <v>350000</v>
      </c>
      <c r="G890" s="159">
        <v>350000</v>
      </c>
    </row>
    <row r="891" spans="1:7" x14ac:dyDescent="0.25">
      <c r="A891" s="314"/>
      <c r="B891" s="157" t="s">
        <v>1442</v>
      </c>
      <c r="C891" s="157"/>
      <c r="D891" s="158">
        <v>639630</v>
      </c>
      <c r="E891" s="158">
        <v>639630</v>
      </c>
      <c r="F891" s="158">
        <v>594000</v>
      </c>
      <c r="G891" s="159">
        <v>594000</v>
      </c>
    </row>
    <row r="892" spans="1:7" x14ac:dyDescent="0.25">
      <c r="A892" s="314"/>
      <c r="B892" s="157" t="s">
        <v>1443</v>
      </c>
      <c r="C892" s="157"/>
      <c r="D892" s="158">
        <v>1030000</v>
      </c>
      <c r="E892" s="158">
        <v>999263</v>
      </c>
      <c r="F892" s="158">
        <v>1061000</v>
      </c>
      <c r="G892" s="159">
        <v>1093000</v>
      </c>
    </row>
    <row r="893" spans="1:7" x14ac:dyDescent="0.25">
      <c r="A893" s="314"/>
      <c r="B893" s="157" t="s">
        <v>1444</v>
      </c>
      <c r="C893" s="157"/>
      <c r="D893" s="158">
        <v>370800</v>
      </c>
      <c r="E893" s="158">
        <v>463114</v>
      </c>
      <c r="F893" s="158">
        <v>370800</v>
      </c>
      <c r="G893" s="159">
        <v>382000</v>
      </c>
    </row>
    <row r="894" spans="1:7" ht="43.5" x14ac:dyDescent="0.25">
      <c r="A894" s="314"/>
      <c r="B894" s="157" t="s">
        <v>1445</v>
      </c>
      <c r="C894" s="157" t="s">
        <v>1446</v>
      </c>
      <c r="D894" s="158">
        <v>64500</v>
      </c>
      <c r="E894" s="158">
        <v>0</v>
      </c>
      <c r="F894" s="158">
        <v>0</v>
      </c>
      <c r="G894" s="159">
        <v>0</v>
      </c>
    </row>
    <row r="895" spans="1:7" ht="21.75" x14ac:dyDescent="0.25">
      <c r="A895" s="314"/>
      <c r="B895" s="157" t="s">
        <v>1445</v>
      </c>
      <c r="C895" s="157"/>
      <c r="D895" s="158">
        <v>0</v>
      </c>
      <c r="E895" s="158">
        <v>64500</v>
      </c>
      <c r="F895" s="158">
        <v>66500</v>
      </c>
      <c r="G895" s="159">
        <v>68500</v>
      </c>
    </row>
    <row r="896" spans="1:7" ht="32.6" x14ac:dyDescent="0.25">
      <c r="A896" s="314"/>
      <c r="B896" s="157" t="s">
        <v>1447</v>
      </c>
      <c r="C896" s="157" t="s">
        <v>1448</v>
      </c>
      <c r="D896" s="158">
        <v>735500</v>
      </c>
      <c r="E896" s="158">
        <v>0</v>
      </c>
      <c r="F896" s="158">
        <v>0</v>
      </c>
      <c r="G896" s="159">
        <v>0</v>
      </c>
    </row>
    <row r="897" spans="1:7" ht="32.6" x14ac:dyDescent="0.25">
      <c r="A897" s="315"/>
      <c r="B897" s="157" t="s">
        <v>1447</v>
      </c>
      <c r="C897" s="157"/>
      <c r="D897" s="158">
        <v>0</v>
      </c>
      <c r="E897" s="158">
        <v>698025</v>
      </c>
      <c r="F897" s="158">
        <v>757600</v>
      </c>
      <c r="G897" s="159">
        <v>780300</v>
      </c>
    </row>
    <row r="898" spans="1:7" x14ac:dyDescent="0.25">
      <c r="A898" s="316" t="s">
        <v>256</v>
      </c>
      <c r="B898" s="316"/>
      <c r="C898" s="317"/>
      <c r="D898" s="160">
        <v>4980970</v>
      </c>
      <c r="E898" s="160">
        <v>4588795</v>
      </c>
      <c r="F898" s="160">
        <v>5065900</v>
      </c>
      <c r="G898" s="161">
        <v>5184800</v>
      </c>
    </row>
    <row r="899" spans="1:7" ht="21.75" x14ac:dyDescent="0.25">
      <c r="A899" s="313" t="s">
        <v>257</v>
      </c>
      <c r="B899" s="157" t="s">
        <v>351</v>
      </c>
      <c r="C899" s="157" t="s">
        <v>1449</v>
      </c>
      <c r="D899" s="158">
        <v>775000</v>
      </c>
      <c r="E899" s="158">
        <v>0</v>
      </c>
      <c r="F899" s="158">
        <v>0</v>
      </c>
      <c r="G899" s="159">
        <v>0</v>
      </c>
    </row>
    <row r="900" spans="1:7" x14ac:dyDescent="0.25">
      <c r="A900" s="315"/>
      <c r="B900" s="157"/>
      <c r="C900" s="157"/>
      <c r="D900" s="158">
        <v>0</v>
      </c>
      <c r="E900" s="158">
        <v>775000</v>
      </c>
      <c r="F900" s="158">
        <v>0</v>
      </c>
      <c r="G900" s="159">
        <v>0</v>
      </c>
    </row>
    <row r="901" spans="1:7" x14ac:dyDescent="0.25">
      <c r="A901" s="316" t="s">
        <v>367</v>
      </c>
      <c r="B901" s="316"/>
      <c r="C901" s="317"/>
      <c r="D901" s="160">
        <v>775000</v>
      </c>
      <c r="E901" s="160">
        <v>775000</v>
      </c>
      <c r="F901" s="160">
        <v>0</v>
      </c>
      <c r="G901" s="161">
        <v>0</v>
      </c>
    </row>
    <row r="902" spans="1:7" ht="21.75" x14ac:dyDescent="0.25">
      <c r="A902" s="313" t="s">
        <v>368</v>
      </c>
      <c r="B902" s="157" t="s">
        <v>1450</v>
      </c>
      <c r="C902" s="157" t="s">
        <v>1451</v>
      </c>
      <c r="D902" s="158">
        <v>739000</v>
      </c>
      <c r="E902" s="158">
        <v>739000</v>
      </c>
      <c r="F902" s="158">
        <v>750000</v>
      </c>
      <c r="G902" s="159">
        <v>750000</v>
      </c>
    </row>
    <row r="903" spans="1:7" x14ac:dyDescent="0.25">
      <c r="A903" s="314"/>
      <c r="B903" s="157" t="s">
        <v>1452</v>
      </c>
      <c r="C903" s="157" t="s">
        <v>1453</v>
      </c>
      <c r="D903" s="158">
        <v>800100</v>
      </c>
      <c r="E903" s="158">
        <v>800100</v>
      </c>
      <c r="F903" s="158">
        <v>750000</v>
      </c>
      <c r="G903" s="159">
        <v>750000</v>
      </c>
    </row>
    <row r="904" spans="1:7" ht="21.75" x14ac:dyDescent="0.25">
      <c r="A904" s="315"/>
      <c r="B904" s="157" t="s">
        <v>1454</v>
      </c>
      <c r="C904" s="157" t="s">
        <v>1455</v>
      </c>
      <c r="D904" s="158">
        <v>50000</v>
      </c>
      <c r="E904" s="158">
        <v>50000</v>
      </c>
      <c r="F904" s="158">
        <v>50000</v>
      </c>
      <c r="G904" s="159">
        <v>50000</v>
      </c>
    </row>
    <row r="905" spans="1:7" x14ac:dyDescent="0.25">
      <c r="A905" s="316" t="s">
        <v>402</v>
      </c>
      <c r="B905" s="316"/>
      <c r="C905" s="317"/>
      <c r="D905" s="160">
        <v>1589100</v>
      </c>
      <c r="E905" s="160">
        <v>1589100</v>
      </c>
      <c r="F905" s="160">
        <v>1550000</v>
      </c>
      <c r="G905" s="161">
        <v>1550000</v>
      </c>
    </row>
    <row r="906" spans="1:7" x14ac:dyDescent="0.25">
      <c r="A906" s="316" t="s">
        <v>1456</v>
      </c>
      <c r="B906" s="316"/>
      <c r="C906" s="317"/>
      <c r="D906" s="162">
        <v>7345070</v>
      </c>
      <c r="E906" s="162">
        <v>6952895</v>
      </c>
      <c r="F906" s="162">
        <v>6615900</v>
      </c>
      <c r="G906" s="163">
        <v>6734800</v>
      </c>
    </row>
    <row r="907" spans="1:7" ht="27" customHeight="1" x14ac:dyDescent="0.25">
      <c r="A907" s="320" t="s">
        <v>1456</v>
      </c>
      <c r="B907" s="320"/>
      <c r="C907" s="321"/>
      <c r="D907" s="164">
        <v>7345070</v>
      </c>
      <c r="E907" s="164">
        <v>6952895</v>
      </c>
      <c r="F907" s="164">
        <v>6615900</v>
      </c>
      <c r="G907" s="165">
        <v>6734800</v>
      </c>
    </row>
    <row r="908" spans="1:7" ht="25.15" customHeight="1" x14ac:dyDescent="0.25">
      <c r="A908" s="319" t="s">
        <v>120</v>
      </c>
      <c r="B908" s="319"/>
      <c r="C908" s="319"/>
      <c r="D908" s="319"/>
      <c r="E908" s="319"/>
      <c r="F908" s="319"/>
      <c r="G908" s="319"/>
    </row>
    <row r="909" spans="1:7" ht="21.75" x14ac:dyDescent="0.2">
      <c r="A909" s="154" t="s">
        <v>166</v>
      </c>
      <c r="B909" s="155" t="s">
        <v>167</v>
      </c>
      <c r="C909" s="155" t="s">
        <v>168</v>
      </c>
      <c r="D909" s="155" t="s">
        <v>1</v>
      </c>
      <c r="E909" s="155" t="s">
        <v>169</v>
      </c>
      <c r="F909" s="155" t="s">
        <v>170</v>
      </c>
      <c r="G909" s="156" t="s">
        <v>171</v>
      </c>
    </row>
    <row r="910" spans="1:7" x14ac:dyDescent="0.25">
      <c r="A910" s="313" t="s">
        <v>172</v>
      </c>
      <c r="B910" s="157" t="s">
        <v>1457</v>
      </c>
      <c r="C910" s="157" t="s">
        <v>1458</v>
      </c>
      <c r="D910" s="158">
        <v>2000</v>
      </c>
      <c r="E910" s="158">
        <v>0</v>
      </c>
      <c r="F910" s="158">
        <v>0</v>
      </c>
      <c r="G910" s="159">
        <v>0</v>
      </c>
    </row>
    <row r="911" spans="1:7" x14ac:dyDescent="0.25">
      <c r="A911" s="314"/>
      <c r="B911" s="157" t="s">
        <v>1459</v>
      </c>
      <c r="C911" s="157" t="s">
        <v>218</v>
      </c>
      <c r="D911" s="158">
        <v>200</v>
      </c>
      <c r="E911" s="158">
        <v>0</v>
      </c>
      <c r="F911" s="158">
        <v>0</v>
      </c>
      <c r="G911" s="159">
        <v>0</v>
      </c>
    </row>
    <row r="912" spans="1:7" x14ac:dyDescent="0.25">
      <c r="A912" s="315"/>
      <c r="B912" s="157"/>
      <c r="C912" s="157"/>
      <c r="D912" s="158">
        <v>12000</v>
      </c>
      <c r="E912" s="158">
        <v>14200</v>
      </c>
      <c r="F912" s="158">
        <v>14500</v>
      </c>
      <c r="G912" s="159">
        <v>14500</v>
      </c>
    </row>
    <row r="913" spans="1:7" x14ac:dyDescent="0.25">
      <c r="A913" s="316" t="s">
        <v>256</v>
      </c>
      <c r="B913" s="316"/>
      <c r="C913" s="317"/>
      <c r="D913" s="160">
        <v>14200</v>
      </c>
      <c r="E913" s="160">
        <v>14200</v>
      </c>
      <c r="F913" s="160">
        <v>14500</v>
      </c>
      <c r="G913" s="161">
        <v>14500</v>
      </c>
    </row>
    <row r="914" spans="1:7" x14ac:dyDescent="0.25">
      <c r="A914" s="313" t="s">
        <v>257</v>
      </c>
      <c r="B914" s="157"/>
      <c r="C914" s="157" t="s">
        <v>1460</v>
      </c>
      <c r="D914" s="158">
        <v>1500</v>
      </c>
      <c r="E914" s="158">
        <v>0</v>
      </c>
      <c r="F914" s="158">
        <v>0</v>
      </c>
      <c r="G914" s="159">
        <v>0</v>
      </c>
    </row>
    <row r="915" spans="1:7" x14ac:dyDescent="0.25">
      <c r="A915" s="315"/>
      <c r="B915" s="157"/>
      <c r="C915" s="157"/>
      <c r="D915" s="158">
        <v>0</v>
      </c>
      <c r="E915" s="158">
        <v>1500</v>
      </c>
      <c r="F915" s="158">
        <v>0</v>
      </c>
      <c r="G915" s="159">
        <v>0</v>
      </c>
    </row>
    <row r="916" spans="1:7" x14ac:dyDescent="0.25">
      <c r="A916" s="316" t="s">
        <v>367</v>
      </c>
      <c r="B916" s="316"/>
      <c r="C916" s="317"/>
      <c r="D916" s="160">
        <v>1500</v>
      </c>
      <c r="E916" s="160">
        <v>1500</v>
      </c>
      <c r="F916" s="160">
        <v>0</v>
      </c>
      <c r="G916" s="161">
        <v>0</v>
      </c>
    </row>
    <row r="917" spans="1:7" ht="21.75" x14ac:dyDescent="0.25">
      <c r="A917" s="313" t="s">
        <v>368</v>
      </c>
      <c r="B917" s="157" t="s">
        <v>351</v>
      </c>
      <c r="C917" s="157" t="s">
        <v>1461</v>
      </c>
      <c r="D917" s="158">
        <v>2310000</v>
      </c>
      <c r="E917" s="158">
        <v>0</v>
      </c>
      <c r="F917" s="158">
        <v>0</v>
      </c>
      <c r="G917" s="159">
        <v>0</v>
      </c>
    </row>
    <row r="918" spans="1:7" x14ac:dyDescent="0.25">
      <c r="A918" s="315"/>
      <c r="B918" s="157"/>
      <c r="C918" s="157"/>
      <c r="D918" s="158">
        <v>270000</v>
      </c>
      <c r="E918" s="158">
        <v>2580000</v>
      </c>
      <c r="F918" s="158">
        <v>2580000</v>
      </c>
      <c r="G918" s="159">
        <v>2580000</v>
      </c>
    </row>
    <row r="919" spans="1:7" x14ac:dyDescent="0.25">
      <c r="A919" s="316" t="s">
        <v>402</v>
      </c>
      <c r="B919" s="316"/>
      <c r="C919" s="317"/>
      <c r="D919" s="160">
        <v>2580000</v>
      </c>
      <c r="E919" s="160">
        <v>2580000</v>
      </c>
      <c r="F919" s="160">
        <v>2580000</v>
      </c>
      <c r="G919" s="161">
        <v>2580000</v>
      </c>
    </row>
    <row r="920" spans="1:7" x14ac:dyDescent="0.25">
      <c r="A920" s="313" t="s">
        <v>403</v>
      </c>
      <c r="B920" s="157" t="s">
        <v>351</v>
      </c>
      <c r="C920" s="157"/>
      <c r="D920" s="158">
        <v>1181.95</v>
      </c>
      <c r="E920" s="158">
        <v>0</v>
      </c>
      <c r="F920" s="158">
        <v>0</v>
      </c>
      <c r="G920" s="159">
        <v>0</v>
      </c>
    </row>
    <row r="921" spans="1:7" x14ac:dyDescent="0.25">
      <c r="A921" s="315"/>
      <c r="B921" s="157"/>
      <c r="C921" s="157"/>
      <c r="D921" s="158">
        <v>0</v>
      </c>
      <c r="E921" s="158">
        <v>1182</v>
      </c>
      <c r="F921" s="158">
        <v>1182</v>
      </c>
      <c r="G921" s="159">
        <v>1182</v>
      </c>
    </row>
    <row r="922" spans="1:7" x14ac:dyDescent="0.25">
      <c r="A922" s="316" t="s">
        <v>488</v>
      </c>
      <c r="B922" s="316"/>
      <c r="C922" s="317"/>
      <c r="D922" s="160">
        <v>1181.95</v>
      </c>
      <c r="E922" s="160">
        <v>1182</v>
      </c>
      <c r="F922" s="160">
        <v>1182</v>
      </c>
      <c r="G922" s="161">
        <v>1182</v>
      </c>
    </row>
    <row r="923" spans="1:7" x14ac:dyDescent="0.25">
      <c r="A923" s="313" t="s">
        <v>489</v>
      </c>
      <c r="B923" s="157" t="s">
        <v>228</v>
      </c>
      <c r="C923" s="157" t="s">
        <v>1462</v>
      </c>
      <c r="D923" s="158">
        <v>500</v>
      </c>
      <c r="E923" s="158">
        <v>0</v>
      </c>
      <c r="F923" s="158">
        <v>0</v>
      </c>
      <c r="G923" s="159">
        <v>0</v>
      </c>
    </row>
    <row r="924" spans="1:7" x14ac:dyDescent="0.25">
      <c r="A924" s="314"/>
      <c r="B924" s="157"/>
      <c r="C924" s="157" t="s">
        <v>1463</v>
      </c>
      <c r="D924" s="158">
        <v>200</v>
      </c>
      <c r="E924" s="158">
        <v>0</v>
      </c>
      <c r="F924" s="158">
        <v>0</v>
      </c>
      <c r="G924" s="159">
        <v>0</v>
      </c>
    </row>
    <row r="925" spans="1:7" x14ac:dyDescent="0.25">
      <c r="A925" s="314"/>
      <c r="B925" s="157"/>
      <c r="C925" s="157" t="s">
        <v>1464</v>
      </c>
      <c r="D925" s="158">
        <v>800</v>
      </c>
      <c r="E925" s="158">
        <v>0</v>
      </c>
      <c r="F925" s="158">
        <v>0</v>
      </c>
      <c r="G925" s="159">
        <v>0</v>
      </c>
    </row>
    <row r="926" spans="1:7" x14ac:dyDescent="0.25">
      <c r="A926" s="314"/>
      <c r="B926" s="157"/>
      <c r="C926" s="157" t="s">
        <v>1465</v>
      </c>
      <c r="D926" s="158">
        <v>900</v>
      </c>
      <c r="E926" s="158">
        <v>0</v>
      </c>
      <c r="F926" s="158">
        <v>0</v>
      </c>
      <c r="G926" s="159">
        <v>0</v>
      </c>
    </row>
    <row r="927" spans="1:7" x14ac:dyDescent="0.25">
      <c r="A927" s="314"/>
      <c r="B927" s="157"/>
      <c r="C927" s="157" t="s">
        <v>1466</v>
      </c>
      <c r="D927" s="158">
        <v>100</v>
      </c>
      <c r="E927" s="158">
        <v>0</v>
      </c>
      <c r="F927" s="158">
        <v>0</v>
      </c>
      <c r="G927" s="159">
        <v>0</v>
      </c>
    </row>
    <row r="928" spans="1:7" ht="21.75" x14ac:dyDescent="0.25">
      <c r="A928" s="314"/>
      <c r="B928" s="157"/>
      <c r="C928" s="157" t="s">
        <v>1467</v>
      </c>
      <c r="D928" s="158">
        <v>700</v>
      </c>
      <c r="E928" s="158">
        <v>0</v>
      </c>
      <c r="F928" s="158">
        <v>0</v>
      </c>
      <c r="G928" s="159">
        <v>0</v>
      </c>
    </row>
    <row r="929" spans="1:7" x14ac:dyDescent="0.25">
      <c r="A929" s="314"/>
      <c r="B929" s="157"/>
      <c r="C929" s="157" t="s">
        <v>1468</v>
      </c>
      <c r="D929" s="158">
        <v>2000</v>
      </c>
      <c r="E929" s="158">
        <v>0</v>
      </c>
      <c r="F929" s="158">
        <v>0</v>
      </c>
      <c r="G929" s="159">
        <v>0</v>
      </c>
    </row>
    <row r="930" spans="1:7" x14ac:dyDescent="0.25">
      <c r="A930" s="315"/>
      <c r="B930" s="157"/>
      <c r="C930" s="157"/>
      <c r="D930" s="158">
        <v>18000</v>
      </c>
      <c r="E930" s="158">
        <v>23200</v>
      </c>
      <c r="F930" s="158">
        <v>23900</v>
      </c>
      <c r="G930" s="159">
        <v>23900</v>
      </c>
    </row>
    <row r="931" spans="1:7" x14ac:dyDescent="0.25">
      <c r="A931" s="316" t="s">
        <v>624</v>
      </c>
      <c r="B931" s="316"/>
      <c r="C931" s="317"/>
      <c r="D931" s="160">
        <v>23200</v>
      </c>
      <c r="E931" s="160">
        <v>23200</v>
      </c>
      <c r="F931" s="160">
        <v>23900</v>
      </c>
      <c r="G931" s="161">
        <v>23900</v>
      </c>
    </row>
    <row r="932" spans="1:7" x14ac:dyDescent="0.25">
      <c r="A932" s="313" t="s">
        <v>151</v>
      </c>
      <c r="B932" s="157" t="s">
        <v>228</v>
      </c>
      <c r="C932" s="157" t="s">
        <v>1469</v>
      </c>
      <c r="D932" s="158">
        <v>10000</v>
      </c>
      <c r="E932" s="158">
        <v>0</v>
      </c>
      <c r="F932" s="158">
        <v>0</v>
      </c>
      <c r="G932" s="159">
        <v>0</v>
      </c>
    </row>
    <row r="933" spans="1:7" x14ac:dyDescent="0.25">
      <c r="A933" s="314"/>
      <c r="B933" s="157" t="s">
        <v>228</v>
      </c>
      <c r="C933" s="157" t="s">
        <v>1470</v>
      </c>
      <c r="D933" s="158">
        <v>7500</v>
      </c>
      <c r="E933" s="158">
        <v>0</v>
      </c>
      <c r="F933" s="158">
        <v>0</v>
      </c>
      <c r="G933" s="159">
        <v>0</v>
      </c>
    </row>
    <row r="934" spans="1:7" x14ac:dyDescent="0.25">
      <c r="A934" s="314"/>
      <c r="B934" s="157" t="s">
        <v>228</v>
      </c>
      <c r="C934" s="157" t="s">
        <v>1471</v>
      </c>
      <c r="D934" s="158">
        <v>2000</v>
      </c>
      <c r="E934" s="158">
        <v>0</v>
      </c>
      <c r="F934" s="158">
        <v>0</v>
      </c>
      <c r="G934" s="159">
        <v>0</v>
      </c>
    </row>
    <row r="935" spans="1:7" x14ac:dyDescent="0.25">
      <c r="A935" s="314"/>
      <c r="B935" s="157" t="s">
        <v>228</v>
      </c>
      <c r="C935" s="157" t="s">
        <v>1472</v>
      </c>
      <c r="D935" s="158">
        <v>55000</v>
      </c>
      <c r="E935" s="158">
        <v>0</v>
      </c>
      <c r="F935" s="158">
        <v>0</v>
      </c>
      <c r="G935" s="159">
        <v>0</v>
      </c>
    </row>
    <row r="936" spans="1:7" x14ac:dyDescent="0.25">
      <c r="A936" s="314"/>
      <c r="B936" s="157" t="s">
        <v>228</v>
      </c>
      <c r="C936" s="157" t="s">
        <v>1473</v>
      </c>
      <c r="D936" s="158">
        <v>9100</v>
      </c>
      <c r="E936" s="158">
        <v>0</v>
      </c>
      <c r="F936" s="158">
        <v>0</v>
      </c>
      <c r="G936" s="159">
        <v>0</v>
      </c>
    </row>
    <row r="937" spans="1:7" x14ac:dyDescent="0.25">
      <c r="A937" s="314"/>
      <c r="B937" s="157" t="s">
        <v>228</v>
      </c>
      <c r="C937" s="157" t="s">
        <v>1474</v>
      </c>
      <c r="D937" s="158">
        <v>25000</v>
      </c>
      <c r="E937" s="158">
        <v>0</v>
      </c>
      <c r="F937" s="158">
        <v>0</v>
      </c>
      <c r="G937" s="159">
        <v>0</v>
      </c>
    </row>
    <row r="938" spans="1:7" x14ac:dyDescent="0.25">
      <c r="A938" s="314"/>
      <c r="B938" s="157" t="s">
        <v>228</v>
      </c>
      <c r="C938" s="157" t="s">
        <v>1475</v>
      </c>
      <c r="D938" s="158">
        <v>16000</v>
      </c>
      <c r="E938" s="158">
        <v>0</v>
      </c>
      <c r="F938" s="158">
        <v>0</v>
      </c>
      <c r="G938" s="159">
        <v>0</v>
      </c>
    </row>
    <row r="939" spans="1:7" x14ac:dyDescent="0.25">
      <c r="A939" s="314"/>
      <c r="B939" s="157" t="s">
        <v>228</v>
      </c>
      <c r="C939" s="157" t="s">
        <v>1476</v>
      </c>
      <c r="D939" s="158">
        <v>49000</v>
      </c>
      <c r="E939" s="158">
        <v>0</v>
      </c>
      <c r="F939" s="158">
        <v>0</v>
      </c>
      <c r="G939" s="159">
        <v>0</v>
      </c>
    </row>
    <row r="940" spans="1:7" x14ac:dyDescent="0.25">
      <c r="A940" s="314"/>
      <c r="B940" s="157" t="s">
        <v>228</v>
      </c>
      <c r="C940" s="157" t="s">
        <v>1477</v>
      </c>
      <c r="D940" s="158">
        <v>2000</v>
      </c>
      <c r="E940" s="158">
        <v>0</v>
      </c>
      <c r="F940" s="158">
        <v>0</v>
      </c>
      <c r="G940" s="159">
        <v>0</v>
      </c>
    </row>
    <row r="941" spans="1:7" x14ac:dyDescent="0.25">
      <c r="A941" s="314"/>
      <c r="B941" s="157" t="s">
        <v>228</v>
      </c>
      <c r="C941" s="157" t="s">
        <v>1478</v>
      </c>
      <c r="D941" s="158">
        <v>3000</v>
      </c>
      <c r="E941" s="158">
        <v>0</v>
      </c>
      <c r="F941" s="158">
        <v>0</v>
      </c>
      <c r="G941" s="159">
        <v>0</v>
      </c>
    </row>
    <row r="942" spans="1:7" ht="21.75" x14ac:dyDescent="0.25">
      <c r="A942" s="314"/>
      <c r="B942" s="157"/>
      <c r="C942" s="157" t="s">
        <v>1479</v>
      </c>
      <c r="D942" s="158">
        <v>135000</v>
      </c>
      <c r="E942" s="158">
        <v>0</v>
      </c>
      <c r="F942" s="158">
        <v>0</v>
      </c>
      <c r="G942" s="159">
        <v>0</v>
      </c>
    </row>
    <row r="943" spans="1:7" ht="21.75" x14ac:dyDescent="0.25">
      <c r="A943" s="314"/>
      <c r="B943" s="157"/>
      <c r="C943" s="157" t="s">
        <v>1480</v>
      </c>
      <c r="D943" s="158">
        <v>165000</v>
      </c>
      <c r="E943" s="158">
        <v>0</v>
      </c>
      <c r="F943" s="158">
        <v>0</v>
      </c>
      <c r="G943" s="159">
        <v>0</v>
      </c>
    </row>
    <row r="944" spans="1:7" x14ac:dyDescent="0.25">
      <c r="A944" s="315"/>
      <c r="B944" s="157"/>
      <c r="C944" s="157"/>
      <c r="D944" s="158">
        <v>750000</v>
      </c>
      <c r="E944" s="158">
        <v>1444400</v>
      </c>
      <c r="F944" s="158">
        <v>1598400</v>
      </c>
      <c r="G944" s="159">
        <v>1654165</v>
      </c>
    </row>
    <row r="945" spans="1:7" x14ac:dyDescent="0.25">
      <c r="A945" s="316" t="s">
        <v>700</v>
      </c>
      <c r="B945" s="316"/>
      <c r="C945" s="317"/>
      <c r="D945" s="160">
        <v>1228600</v>
      </c>
      <c r="E945" s="160">
        <v>1444400</v>
      </c>
      <c r="F945" s="160">
        <v>1598400</v>
      </c>
      <c r="G945" s="161">
        <v>1654165</v>
      </c>
    </row>
    <row r="946" spans="1:7" x14ac:dyDescent="0.25">
      <c r="A946" s="316" t="s">
        <v>1481</v>
      </c>
      <c r="B946" s="316"/>
      <c r="C946" s="317"/>
      <c r="D946" s="162">
        <v>3848681.95</v>
      </c>
      <c r="E946" s="162">
        <v>4064482</v>
      </c>
      <c r="F946" s="162">
        <v>4217982</v>
      </c>
      <c r="G946" s="163">
        <v>4273747</v>
      </c>
    </row>
    <row r="947" spans="1:7" ht="27" customHeight="1" x14ac:dyDescent="0.25">
      <c r="A947" s="320" t="s">
        <v>1481</v>
      </c>
      <c r="B947" s="320"/>
      <c r="C947" s="321"/>
      <c r="D947" s="164">
        <v>3848681.95</v>
      </c>
      <c r="E947" s="164">
        <v>4064482</v>
      </c>
      <c r="F947" s="164">
        <v>4217982</v>
      </c>
      <c r="G947" s="165">
        <v>4273747</v>
      </c>
    </row>
    <row r="948" spans="1:7" ht="25.15" customHeight="1" x14ac:dyDescent="0.25">
      <c r="A948" s="319" t="s">
        <v>15</v>
      </c>
      <c r="B948" s="319"/>
      <c r="C948" s="319"/>
      <c r="D948" s="319"/>
      <c r="E948" s="319"/>
      <c r="F948" s="319"/>
      <c r="G948" s="319"/>
    </row>
    <row r="949" spans="1:7" ht="21.75" x14ac:dyDescent="0.2">
      <c r="A949" s="154" t="s">
        <v>166</v>
      </c>
      <c r="B949" s="155" t="s">
        <v>167</v>
      </c>
      <c r="C949" s="155" t="s">
        <v>168</v>
      </c>
      <c r="D949" s="155" t="s">
        <v>1</v>
      </c>
      <c r="E949" s="155" t="s">
        <v>169</v>
      </c>
      <c r="F949" s="155" t="s">
        <v>170</v>
      </c>
      <c r="G949" s="156" t="s">
        <v>171</v>
      </c>
    </row>
    <row r="950" spans="1:7" x14ac:dyDescent="0.25">
      <c r="A950" s="313" t="s">
        <v>172</v>
      </c>
      <c r="B950" s="157" t="s">
        <v>1482</v>
      </c>
      <c r="C950" s="157" t="s">
        <v>1483</v>
      </c>
      <c r="D950" s="158">
        <v>0</v>
      </c>
      <c r="E950" s="158">
        <v>0</v>
      </c>
      <c r="F950" s="158">
        <v>170</v>
      </c>
      <c r="G950" s="159">
        <v>0</v>
      </c>
    </row>
    <row r="951" spans="1:7" x14ac:dyDescent="0.25">
      <c r="A951" s="314"/>
      <c r="B951" s="157" t="s">
        <v>1484</v>
      </c>
      <c r="C951" s="157" t="s">
        <v>1485</v>
      </c>
      <c r="D951" s="158">
        <v>0</v>
      </c>
      <c r="E951" s="158">
        <v>0</v>
      </c>
      <c r="F951" s="158">
        <v>250</v>
      </c>
      <c r="G951" s="159">
        <v>250</v>
      </c>
    </row>
    <row r="952" spans="1:7" x14ac:dyDescent="0.25">
      <c r="A952" s="314"/>
      <c r="B952" s="157" t="s">
        <v>1486</v>
      </c>
      <c r="C952" s="157" t="s">
        <v>1487</v>
      </c>
      <c r="D952" s="158">
        <v>0</v>
      </c>
      <c r="E952" s="158">
        <v>0</v>
      </c>
      <c r="F952" s="158">
        <v>250</v>
      </c>
      <c r="G952" s="159">
        <v>300</v>
      </c>
    </row>
    <row r="953" spans="1:7" x14ac:dyDescent="0.25">
      <c r="A953" s="314"/>
      <c r="B953" s="157" t="s">
        <v>1488</v>
      </c>
      <c r="C953" s="157" t="s">
        <v>1483</v>
      </c>
      <c r="D953" s="158">
        <v>0</v>
      </c>
      <c r="E953" s="158">
        <v>0</v>
      </c>
      <c r="F953" s="158">
        <v>300</v>
      </c>
      <c r="G953" s="159">
        <v>300</v>
      </c>
    </row>
    <row r="954" spans="1:7" x14ac:dyDescent="0.25">
      <c r="A954" s="314"/>
      <c r="B954" s="157" t="s">
        <v>1489</v>
      </c>
      <c r="C954" s="157" t="s">
        <v>1483</v>
      </c>
      <c r="D954" s="158">
        <v>0</v>
      </c>
      <c r="E954" s="158">
        <v>0</v>
      </c>
      <c r="F954" s="158">
        <v>200</v>
      </c>
      <c r="G954" s="159">
        <v>200</v>
      </c>
    </row>
    <row r="955" spans="1:7" x14ac:dyDescent="0.25">
      <c r="A955" s="314"/>
      <c r="B955" s="157" t="s">
        <v>1490</v>
      </c>
      <c r="C955" s="157" t="s">
        <v>1491</v>
      </c>
      <c r="D955" s="158">
        <v>0</v>
      </c>
      <c r="E955" s="158">
        <v>0</v>
      </c>
      <c r="F955" s="158">
        <v>3600</v>
      </c>
      <c r="G955" s="159">
        <v>3600</v>
      </c>
    </row>
    <row r="956" spans="1:7" ht="21.75" x14ac:dyDescent="0.25">
      <c r="A956" s="314"/>
      <c r="B956" s="157" t="s">
        <v>1492</v>
      </c>
      <c r="C956" s="157" t="s">
        <v>1493</v>
      </c>
      <c r="D956" s="158">
        <v>10000</v>
      </c>
      <c r="E956" s="158">
        <v>0</v>
      </c>
      <c r="F956" s="158">
        <v>0</v>
      </c>
      <c r="G956" s="159">
        <v>0</v>
      </c>
    </row>
    <row r="957" spans="1:7" x14ac:dyDescent="0.25">
      <c r="A957" s="314"/>
      <c r="B957" s="157" t="s">
        <v>1494</v>
      </c>
      <c r="C957" s="157" t="s">
        <v>1495</v>
      </c>
      <c r="D957" s="158">
        <v>1500</v>
      </c>
      <c r="E957" s="158">
        <v>0</v>
      </c>
      <c r="F957" s="158">
        <v>0</v>
      </c>
      <c r="G957" s="159">
        <v>0</v>
      </c>
    </row>
    <row r="958" spans="1:7" x14ac:dyDescent="0.25">
      <c r="A958" s="314"/>
      <c r="B958" s="157" t="s">
        <v>1496</v>
      </c>
      <c r="C958" s="157" t="s">
        <v>1491</v>
      </c>
      <c r="D958" s="158">
        <v>0</v>
      </c>
      <c r="E958" s="158">
        <v>0</v>
      </c>
      <c r="F958" s="158">
        <v>3200</v>
      </c>
      <c r="G958" s="159">
        <v>3200</v>
      </c>
    </row>
    <row r="959" spans="1:7" x14ac:dyDescent="0.25">
      <c r="A959" s="314"/>
      <c r="B959" s="157" t="s">
        <v>1497</v>
      </c>
      <c r="C959" s="157" t="s">
        <v>1498</v>
      </c>
      <c r="D959" s="158">
        <v>500</v>
      </c>
      <c r="E959" s="158">
        <v>0</v>
      </c>
      <c r="F959" s="158">
        <v>0</v>
      </c>
      <c r="G959" s="159">
        <v>0</v>
      </c>
    </row>
    <row r="960" spans="1:7" ht="43.5" x14ac:dyDescent="0.25">
      <c r="A960" s="314"/>
      <c r="B960" s="157" t="s">
        <v>1497</v>
      </c>
      <c r="C960" s="157" t="s">
        <v>1499</v>
      </c>
      <c r="D960" s="158">
        <v>0</v>
      </c>
      <c r="E960" s="158">
        <v>0</v>
      </c>
      <c r="F960" s="158">
        <v>2340</v>
      </c>
      <c r="G960" s="159">
        <v>2340</v>
      </c>
    </row>
    <row r="961" spans="1:7" ht="21.75" x14ac:dyDescent="0.25">
      <c r="A961" s="314"/>
      <c r="B961" s="157" t="s">
        <v>1500</v>
      </c>
      <c r="C961" s="157" t="s">
        <v>1501</v>
      </c>
      <c r="D961" s="158">
        <v>2000</v>
      </c>
      <c r="E961" s="158">
        <v>0</v>
      </c>
      <c r="F961" s="158">
        <v>0</v>
      </c>
      <c r="G961" s="159">
        <v>0</v>
      </c>
    </row>
    <row r="962" spans="1:7" x14ac:dyDescent="0.25">
      <c r="A962" s="314"/>
      <c r="B962" s="157" t="s">
        <v>1502</v>
      </c>
      <c r="C962" s="157" t="s">
        <v>1503</v>
      </c>
      <c r="D962" s="158">
        <v>0</v>
      </c>
      <c r="E962" s="158">
        <v>0</v>
      </c>
      <c r="F962" s="158">
        <v>0</v>
      </c>
      <c r="G962" s="159">
        <v>200</v>
      </c>
    </row>
    <row r="963" spans="1:7" x14ac:dyDescent="0.25">
      <c r="A963" s="314"/>
      <c r="B963" s="157" t="s">
        <v>1502</v>
      </c>
      <c r="C963" s="157" t="s">
        <v>1504</v>
      </c>
      <c r="D963" s="158">
        <v>0</v>
      </c>
      <c r="E963" s="158">
        <v>0</v>
      </c>
      <c r="F963" s="158">
        <v>200</v>
      </c>
      <c r="G963" s="159">
        <v>0</v>
      </c>
    </row>
    <row r="964" spans="1:7" x14ac:dyDescent="0.25">
      <c r="A964" s="314"/>
      <c r="B964" s="157" t="s">
        <v>1505</v>
      </c>
      <c r="C964" s="157" t="s">
        <v>1506</v>
      </c>
      <c r="D964" s="158">
        <v>0</v>
      </c>
      <c r="E964" s="158">
        <v>0</v>
      </c>
      <c r="F964" s="158">
        <v>350</v>
      </c>
      <c r="G964" s="159">
        <v>0</v>
      </c>
    </row>
    <row r="965" spans="1:7" x14ac:dyDescent="0.25">
      <c r="A965" s="314"/>
      <c r="B965" s="157" t="s">
        <v>1505</v>
      </c>
      <c r="C965" s="157" t="s">
        <v>1507</v>
      </c>
      <c r="D965" s="158">
        <v>0</v>
      </c>
      <c r="E965" s="158">
        <v>0</v>
      </c>
      <c r="F965" s="158">
        <v>0</v>
      </c>
      <c r="G965" s="159">
        <v>400</v>
      </c>
    </row>
    <row r="966" spans="1:7" x14ac:dyDescent="0.25">
      <c r="A966" s="314"/>
      <c r="B966" s="157" t="s">
        <v>1508</v>
      </c>
      <c r="C966" s="157" t="s">
        <v>1509</v>
      </c>
      <c r="D966" s="158">
        <v>340</v>
      </c>
      <c r="E966" s="158">
        <v>0</v>
      </c>
      <c r="F966" s="158">
        <v>0</v>
      </c>
      <c r="G966" s="159">
        <v>0</v>
      </c>
    </row>
    <row r="967" spans="1:7" x14ac:dyDescent="0.25">
      <c r="A967" s="314"/>
      <c r="B967" s="157" t="s">
        <v>1510</v>
      </c>
      <c r="C967" s="157" t="s">
        <v>1511</v>
      </c>
      <c r="D967" s="158">
        <v>0</v>
      </c>
      <c r="E967" s="158">
        <v>0</v>
      </c>
      <c r="F967" s="158">
        <v>250</v>
      </c>
      <c r="G967" s="159">
        <v>250</v>
      </c>
    </row>
    <row r="968" spans="1:7" x14ac:dyDescent="0.25">
      <c r="A968" s="314"/>
      <c r="B968" s="157" t="s">
        <v>1512</v>
      </c>
      <c r="C968" s="157" t="s">
        <v>1513</v>
      </c>
      <c r="D968" s="158">
        <v>1200</v>
      </c>
      <c r="E968" s="158">
        <v>0</v>
      </c>
      <c r="F968" s="158">
        <v>0</v>
      </c>
      <c r="G968" s="159">
        <v>0</v>
      </c>
    </row>
    <row r="969" spans="1:7" x14ac:dyDescent="0.25">
      <c r="A969" s="314"/>
      <c r="B969" s="157" t="s">
        <v>1514</v>
      </c>
      <c r="C969" s="157" t="s">
        <v>1515</v>
      </c>
      <c r="D969" s="158">
        <v>0</v>
      </c>
      <c r="E969" s="158">
        <v>0</v>
      </c>
      <c r="F969" s="158">
        <v>750</v>
      </c>
      <c r="G969" s="159">
        <v>750</v>
      </c>
    </row>
    <row r="970" spans="1:7" x14ac:dyDescent="0.25">
      <c r="A970" s="314"/>
      <c r="B970" s="157" t="s">
        <v>1516</v>
      </c>
      <c r="C970" s="157" t="s">
        <v>1483</v>
      </c>
      <c r="D970" s="158">
        <v>0</v>
      </c>
      <c r="E970" s="158">
        <v>0</v>
      </c>
      <c r="F970" s="158">
        <v>190</v>
      </c>
      <c r="G970" s="159">
        <v>190</v>
      </c>
    </row>
    <row r="971" spans="1:7" x14ac:dyDescent="0.25">
      <c r="A971" s="314"/>
      <c r="B971" s="157" t="s">
        <v>1516</v>
      </c>
      <c r="C971" s="157" t="s">
        <v>1517</v>
      </c>
      <c r="D971" s="158">
        <v>0</v>
      </c>
      <c r="E971" s="158">
        <v>0</v>
      </c>
      <c r="F971" s="158">
        <v>450</v>
      </c>
      <c r="G971" s="159">
        <v>450</v>
      </c>
    </row>
    <row r="972" spans="1:7" ht="21.75" x14ac:dyDescent="0.25">
      <c r="A972" s="314"/>
      <c r="B972" s="157" t="s">
        <v>1518</v>
      </c>
      <c r="C972" s="157" t="s">
        <v>1513</v>
      </c>
      <c r="D972" s="158">
        <v>900</v>
      </c>
      <c r="E972" s="158">
        <v>0</v>
      </c>
      <c r="F972" s="158">
        <v>0</v>
      </c>
      <c r="G972" s="159">
        <v>0</v>
      </c>
    </row>
    <row r="973" spans="1:7" x14ac:dyDescent="0.25">
      <c r="A973" s="314"/>
      <c r="B973" s="157" t="s">
        <v>1519</v>
      </c>
      <c r="C973" s="157" t="s">
        <v>1483</v>
      </c>
      <c r="D973" s="158">
        <v>0</v>
      </c>
      <c r="E973" s="158">
        <v>0</v>
      </c>
      <c r="F973" s="158">
        <v>100</v>
      </c>
      <c r="G973" s="159">
        <v>100</v>
      </c>
    </row>
    <row r="974" spans="1:7" x14ac:dyDescent="0.25">
      <c r="A974" s="314"/>
      <c r="B974" s="157" t="s">
        <v>351</v>
      </c>
      <c r="C974" s="157" t="s">
        <v>1520</v>
      </c>
      <c r="D974" s="158">
        <v>0</v>
      </c>
      <c r="E974" s="158">
        <v>0</v>
      </c>
      <c r="F974" s="158">
        <v>200</v>
      </c>
      <c r="G974" s="159">
        <v>200</v>
      </c>
    </row>
    <row r="975" spans="1:7" x14ac:dyDescent="0.25">
      <c r="A975" s="314"/>
      <c r="B975" s="157" t="s">
        <v>228</v>
      </c>
      <c r="C975" s="157" t="s">
        <v>1521</v>
      </c>
      <c r="D975" s="158">
        <v>0</v>
      </c>
      <c r="E975" s="158">
        <v>0</v>
      </c>
      <c r="F975" s="158">
        <v>3200</v>
      </c>
      <c r="G975" s="159">
        <v>3200</v>
      </c>
    </row>
    <row r="976" spans="1:7" x14ac:dyDescent="0.25">
      <c r="A976" s="314"/>
      <c r="B976" s="157" t="s">
        <v>1522</v>
      </c>
      <c r="C976" s="157" t="s">
        <v>1523</v>
      </c>
      <c r="D976" s="158">
        <v>0</v>
      </c>
      <c r="E976" s="158">
        <v>0</v>
      </c>
      <c r="F976" s="158">
        <v>1500</v>
      </c>
      <c r="G976" s="159">
        <v>1500</v>
      </c>
    </row>
    <row r="977" spans="1:7" x14ac:dyDescent="0.25">
      <c r="A977" s="314"/>
      <c r="B977" s="157" t="s">
        <v>1524</v>
      </c>
      <c r="C977" s="157" t="s">
        <v>1525</v>
      </c>
      <c r="D977" s="158">
        <v>1060</v>
      </c>
      <c r="E977" s="158">
        <v>0</v>
      </c>
      <c r="F977" s="158">
        <v>0</v>
      </c>
      <c r="G977" s="159">
        <v>0</v>
      </c>
    </row>
    <row r="978" spans="1:7" x14ac:dyDescent="0.25">
      <c r="A978" s="315"/>
      <c r="B978" s="157" t="s">
        <v>1524</v>
      </c>
      <c r="C978" s="157" t="s">
        <v>1526</v>
      </c>
      <c r="D978" s="158">
        <v>0</v>
      </c>
      <c r="E978" s="158">
        <v>0</v>
      </c>
      <c r="F978" s="158">
        <v>1050</v>
      </c>
      <c r="G978" s="159">
        <v>1050</v>
      </c>
    </row>
    <row r="979" spans="1:7" x14ac:dyDescent="0.25">
      <c r="A979" s="316" t="s">
        <v>256</v>
      </c>
      <c r="B979" s="316"/>
      <c r="C979" s="317"/>
      <c r="D979" s="160">
        <v>17500</v>
      </c>
      <c r="E979" s="160">
        <v>0</v>
      </c>
      <c r="F979" s="160">
        <v>18550</v>
      </c>
      <c r="G979" s="161">
        <v>18480</v>
      </c>
    </row>
    <row r="980" spans="1:7" x14ac:dyDescent="0.25">
      <c r="A980" s="313" t="s">
        <v>257</v>
      </c>
      <c r="B980" s="157" t="s">
        <v>1527</v>
      </c>
      <c r="C980" s="157" t="s">
        <v>1528</v>
      </c>
      <c r="D980" s="158">
        <v>0</v>
      </c>
      <c r="E980" s="158">
        <v>0</v>
      </c>
      <c r="F980" s="158">
        <v>0</v>
      </c>
      <c r="G980" s="159">
        <v>36000</v>
      </c>
    </row>
    <row r="981" spans="1:7" x14ac:dyDescent="0.25">
      <c r="A981" s="314"/>
      <c r="B981" s="157" t="s">
        <v>1527</v>
      </c>
      <c r="C981" s="157" t="s">
        <v>1529</v>
      </c>
      <c r="D981" s="158">
        <v>0</v>
      </c>
      <c r="E981" s="158">
        <v>0</v>
      </c>
      <c r="F981" s="158">
        <v>35000</v>
      </c>
      <c r="G981" s="159">
        <v>0</v>
      </c>
    </row>
    <row r="982" spans="1:7" x14ac:dyDescent="0.25">
      <c r="A982" s="314"/>
      <c r="B982" s="157" t="s">
        <v>1530</v>
      </c>
      <c r="C982" s="157" t="s">
        <v>1531</v>
      </c>
      <c r="D982" s="158">
        <v>35000</v>
      </c>
      <c r="E982" s="158">
        <v>0</v>
      </c>
      <c r="F982" s="158">
        <v>0</v>
      </c>
      <c r="G982" s="159">
        <v>0</v>
      </c>
    </row>
    <row r="983" spans="1:7" x14ac:dyDescent="0.25">
      <c r="A983" s="314"/>
      <c r="B983" s="157" t="s">
        <v>1532</v>
      </c>
      <c r="C983" s="157" t="s">
        <v>1533</v>
      </c>
      <c r="D983" s="158">
        <v>0</v>
      </c>
      <c r="E983" s="158">
        <v>0</v>
      </c>
      <c r="F983" s="158">
        <v>35000</v>
      </c>
      <c r="G983" s="159">
        <v>35000</v>
      </c>
    </row>
    <row r="984" spans="1:7" ht="32.6" x14ac:dyDescent="0.25">
      <c r="A984" s="314"/>
      <c r="B984" s="157" t="s">
        <v>1534</v>
      </c>
      <c r="C984" s="157" t="s">
        <v>1535</v>
      </c>
      <c r="D984" s="158">
        <v>130000</v>
      </c>
      <c r="E984" s="158">
        <v>0</v>
      </c>
      <c r="F984" s="158">
        <v>0</v>
      </c>
      <c r="G984" s="159">
        <v>0</v>
      </c>
    </row>
    <row r="985" spans="1:7" x14ac:dyDescent="0.25">
      <c r="A985" s="314"/>
      <c r="B985" s="157" t="s">
        <v>351</v>
      </c>
      <c r="C985" s="157" t="s">
        <v>1536</v>
      </c>
      <c r="D985" s="158">
        <v>0</v>
      </c>
      <c r="E985" s="158">
        <v>0</v>
      </c>
      <c r="F985" s="158">
        <v>6000</v>
      </c>
      <c r="G985" s="159">
        <v>6000</v>
      </c>
    </row>
    <row r="986" spans="1:7" ht="32.6" x14ac:dyDescent="0.25">
      <c r="A986" s="314"/>
      <c r="B986" s="157" t="s">
        <v>351</v>
      </c>
      <c r="C986" s="157" t="s">
        <v>1537</v>
      </c>
      <c r="D986" s="158">
        <v>50000</v>
      </c>
      <c r="E986" s="158">
        <v>0</v>
      </c>
      <c r="F986" s="158">
        <v>0</v>
      </c>
      <c r="G986" s="159">
        <v>0</v>
      </c>
    </row>
    <row r="987" spans="1:7" x14ac:dyDescent="0.25">
      <c r="A987" s="314"/>
      <c r="B987" s="157" t="s">
        <v>351</v>
      </c>
      <c r="C987" s="157" t="s">
        <v>1538</v>
      </c>
      <c r="D987" s="158">
        <v>50000</v>
      </c>
      <c r="E987" s="158">
        <v>0</v>
      </c>
      <c r="F987" s="158">
        <v>0</v>
      </c>
      <c r="G987" s="159">
        <v>0</v>
      </c>
    </row>
    <row r="988" spans="1:7" x14ac:dyDescent="0.25">
      <c r="A988" s="314"/>
      <c r="B988" s="157" t="s">
        <v>351</v>
      </c>
      <c r="C988" s="157" t="s">
        <v>1539</v>
      </c>
      <c r="D988" s="158">
        <v>0</v>
      </c>
      <c r="E988" s="158">
        <v>0</v>
      </c>
      <c r="F988" s="158">
        <v>50000</v>
      </c>
      <c r="G988" s="159">
        <v>50000</v>
      </c>
    </row>
    <row r="989" spans="1:7" x14ac:dyDescent="0.25">
      <c r="A989" s="314"/>
      <c r="B989" s="157" t="s">
        <v>228</v>
      </c>
      <c r="C989" s="157" t="s">
        <v>1540</v>
      </c>
      <c r="D989" s="158">
        <v>0</v>
      </c>
      <c r="E989" s="158">
        <v>0</v>
      </c>
      <c r="F989" s="158">
        <v>50000</v>
      </c>
      <c r="G989" s="159">
        <v>50000</v>
      </c>
    </row>
    <row r="990" spans="1:7" ht="21.75" x14ac:dyDescent="0.25">
      <c r="A990" s="315"/>
      <c r="B990" s="157" t="s">
        <v>228</v>
      </c>
      <c r="C990" s="157" t="s">
        <v>1541</v>
      </c>
      <c r="D990" s="158">
        <v>0</v>
      </c>
      <c r="E990" s="158">
        <v>0</v>
      </c>
      <c r="F990" s="158">
        <v>100000</v>
      </c>
      <c r="G990" s="159">
        <v>100000</v>
      </c>
    </row>
    <row r="991" spans="1:7" x14ac:dyDescent="0.25">
      <c r="A991" s="316" t="s">
        <v>367</v>
      </c>
      <c r="B991" s="316"/>
      <c r="C991" s="317"/>
      <c r="D991" s="160">
        <v>265000</v>
      </c>
      <c r="E991" s="160">
        <v>0</v>
      </c>
      <c r="F991" s="160">
        <v>276000</v>
      </c>
      <c r="G991" s="161">
        <v>277000</v>
      </c>
    </row>
    <row r="992" spans="1:7" x14ac:dyDescent="0.25">
      <c r="A992" s="313" t="s">
        <v>368</v>
      </c>
      <c r="B992" s="157" t="s">
        <v>1542</v>
      </c>
      <c r="C992" s="157" t="s">
        <v>1543</v>
      </c>
      <c r="D992" s="158">
        <v>8000</v>
      </c>
      <c r="E992" s="158">
        <v>0</v>
      </c>
      <c r="F992" s="158">
        <v>0</v>
      </c>
      <c r="G992" s="159">
        <v>0</v>
      </c>
    </row>
    <row r="993" spans="1:7" x14ac:dyDescent="0.25">
      <c r="A993" s="314"/>
      <c r="B993" s="157" t="s">
        <v>1542</v>
      </c>
      <c r="C993" s="157" t="s">
        <v>1544</v>
      </c>
      <c r="D993" s="158">
        <v>0</v>
      </c>
      <c r="E993" s="158">
        <v>0</v>
      </c>
      <c r="F993" s="158">
        <v>9000</v>
      </c>
      <c r="G993" s="159">
        <v>9000</v>
      </c>
    </row>
    <row r="994" spans="1:7" x14ac:dyDescent="0.25">
      <c r="A994" s="314"/>
      <c r="B994" s="157" t="s">
        <v>1545</v>
      </c>
      <c r="C994" s="157" t="s">
        <v>1546</v>
      </c>
      <c r="D994" s="158">
        <v>50000</v>
      </c>
      <c r="E994" s="158">
        <v>0</v>
      </c>
      <c r="F994" s="158">
        <v>0</v>
      </c>
      <c r="G994" s="159">
        <v>0</v>
      </c>
    </row>
    <row r="995" spans="1:7" x14ac:dyDescent="0.25">
      <c r="A995" s="314"/>
      <c r="B995" s="157" t="s">
        <v>1547</v>
      </c>
      <c r="C995" s="157" t="s">
        <v>1548</v>
      </c>
      <c r="D995" s="158">
        <v>8000</v>
      </c>
      <c r="E995" s="158">
        <v>0</v>
      </c>
      <c r="F995" s="158">
        <v>0</v>
      </c>
      <c r="G995" s="159">
        <v>0</v>
      </c>
    </row>
    <row r="996" spans="1:7" x14ac:dyDescent="0.25">
      <c r="A996" s="314"/>
      <c r="B996" s="157" t="s">
        <v>1549</v>
      </c>
      <c r="C996" s="157" t="s">
        <v>1550</v>
      </c>
      <c r="D996" s="158">
        <v>0</v>
      </c>
      <c r="E996" s="158">
        <v>0</v>
      </c>
      <c r="F996" s="158">
        <v>7000</v>
      </c>
      <c r="G996" s="159">
        <v>7000</v>
      </c>
    </row>
    <row r="997" spans="1:7" ht="21.75" x14ac:dyDescent="0.25">
      <c r="A997" s="314"/>
      <c r="B997" s="157" t="s">
        <v>1551</v>
      </c>
      <c r="C997" s="157" t="s">
        <v>1552</v>
      </c>
      <c r="D997" s="158">
        <v>0</v>
      </c>
      <c r="E997" s="158">
        <v>0</v>
      </c>
      <c r="F997" s="158">
        <v>50000</v>
      </c>
      <c r="G997" s="159">
        <v>50000</v>
      </c>
    </row>
    <row r="998" spans="1:7" x14ac:dyDescent="0.25">
      <c r="A998" s="314"/>
      <c r="B998" s="157" t="s">
        <v>1551</v>
      </c>
      <c r="C998" s="157" t="s">
        <v>1548</v>
      </c>
      <c r="D998" s="158">
        <v>50000</v>
      </c>
      <c r="E998" s="158">
        <v>0</v>
      </c>
      <c r="F998" s="158">
        <v>0</v>
      </c>
      <c r="G998" s="159">
        <v>0</v>
      </c>
    </row>
    <row r="999" spans="1:7" ht="21.75" x14ac:dyDescent="0.25">
      <c r="A999" s="314"/>
      <c r="B999" s="157" t="s">
        <v>1553</v>
      </c>
      <c r="C999" s="157" t="s">
        <v>1554</v>
      </c>
      <c r="D999" s="158">
        <v>250000</v>
      </c>
      <c r="E999" s="158">
        <v>0</v>
      </c>
      <c r="F999" s="158">
        <v>0</v>
      </c>
      <c r="G999" s="159">
        <v>0</v>
      </c>
    </row>
    <row r="1000" spans="1:7" ht="21.75" x14ac:dyDescent="0.25">
      <c r="A1000" s="314"/>
      <c r="B1000" s="157" t="s">
        <v>1555</v>
      </c>
      <c r="C1000" s="157" t="s">
        <v>1556</v>
      </c>
      <c r="D1000" s="158">
        <v>0</v>
      </c>
      <c r="E1000" s="158">
        <v>0</v>
      </c>
      <c r="F1000" s="158">
        <v>150000</v>
      </c>
      <c r="G1000" s="159">
        <v>150000</v>
      </c>
    </row>
    <row r="1001" spans="1:7" x14ac:dyDescent="0.25">
      <c r="A1001" s="314"/>
      <c r="B1001" s="157" t="s">
        <v>1555</v>
      </c>
      <c r="C1001" s="157" t="s">
        <v>1548</v>
      </c>
      <c r="D1001" s="158">
        <v>150000</v>
      </c>
      <c r="E1001" s="158">
        <v>0</v>
      </c>
      <c r="F1001" s="158">
        <v>0</v>
      </c>
      <c r="G1001" s="159">
        <v>0</v>
      </c>
    </row>
    <row r="1002" spans="1:7" x14ac:dyDescent="0.25">
      <c r="A1002" s="314"/>
      <c r="B1002" s="157" t="s">
        <v>1557</v>
      </c>
      <c r="C1002" s="157" t="s">
        <v>1558</v>
      </c>
      <c r="D1002" s="158">
        <v>0</v>
      </c>
      <c r="E1002" s="158">
        <v>0</v>
      </c>
      <c r="F1002" s="158">
        <v>150000</v>
      </c>
      <c r="G1002" s="159">
        <v>150000</v>
      </c>
    </row>
    <row r="1003" spans="1:7" x14ac:dyDescent="0.25">
      <c r="A1003" s="314"/>
      <c r="B1003" s="157" t="s">
        <v>1559</v>
      </c>
      <c r="C1003" s="157" t="s">
        <v>1560</v>
      </c>
      <c r="D1003" s="158">
        <v>0</v>
      </c>
      <c r="E1003" s="158">
        <v>0</v>
      </c>
      <c r="F1003" s="158">
        <v>10000</v>
      </c>
      <c r="G1003" s="159">
        <v>10000</v>
      </c>
    </row>
    <row r="1004" spans="1:7" x14ac:dyDescent="0.25">
      <c r="A1004" s="314"/>
      <c r="B1004" s="157" t="s">
        <v>1559</v>
      </c>
      <c r="C1004" s="157" t="s">
        <v>1561</v>
      </c>
      <c r="D1004" s="158">
        <v>10000</v>
      </c>
      <c r="E1004" s="158">
        <v>0</v>
      </c>
      <c r="F1004" s="158">
        <v>0</v>
      </c>
      <c r="G1004" s="159">
        <v>0</v>
      </c>
    </row>
    <row r="1005" spans="1:7" x14ac:dyDescent="0.25">
      <c r="A1005" s="314"/>
      <c r="B1005" s="157" t="s">
        <v>1562</v>
      </c>
      <c r="C1005" s="157" t="s">
        <v>1563</v>
      </c>
      <c r="D1005" s="158">
        <v>200000</v>
      </c>
      <c r="E1005" s="158">
        <v>0</v>
      </c>
      <c r="F1005" s="158">
        <v>0</v>
      </c>
      <c r="G1005" s="159">
        <v>0</v>
      </c>
    </row>
    <row r="1006" spans="1:7" ht="21.75" x14ac:dyDescent="0.25">
      <c r="A1006" s="314"/>
      <c r="B1006" s="157" t="s">
        <v>1564</v>
      </c>
      <c r="C1006" s="157" t="s">
        <v>1565</v>
      </c>
      <c r="D1006" s="158">
        <v>8000</v>
      </c>
      <c r="E1006" s="158">
        <v>0</v>
      </c>
      <c r="F1006" s="158">
        <v>0</v>
      </c>
      <c r="G1006" s="159">
        <v>0</v>
      </c>
    </row>
    <row r="1007" spans="1:7" x14ac:dyDescent="0.25">
      <c r="A1007" s="314"/>
      <c r="B1007" s="157" t="s">
        <v>1566</v>
      </c>
      <c r="C1007" s="157" t="s">
        <v>1548</v>
      </c>
      <c r="D1007" s="158">
        <v>12000</v>
      </c>
      <c r="E1007" s="158">
        <v>0</v>
      </c>
      <c r="F1007" s="158">
        <v>0</v>
      </c>
      <c r="G1007" s="159">
        <v>0</v>
      </c>
    </row>
    <row r="1008" spans="1:7" x14ac:dyDescent="0.25">
      <c r="A1008" s="314"/>
      <c r="B1008" s="157" t="s">
        <v>1566</v>
      </c>
      <c r="C1008" s="157" t="s">
        <v>1550</v>
      </c>
      <c r="D1008" s="158">
        <v>0</v>
      </c>
      <c r="E1008" s="158">
        <v>0</v>
      </c>
      <c r="F1008" s="158">
        <v>15000</v>
      </c>
      <c r="G1008" s="159">
        <v>15000</v>
      </c>
    </row>
    <row r="1009" spans="1:7" x14ac:dyDescent="0.25">
      <c r="A1009" s="314"/>
      <c r="B1009" s="157" t="s">
        <v>1567</v>
      </c>
      <c r="C1009" s="157" t="s">
        <v>1548</v>
      </c>
      <c r="D1009" s="158">
        <v>12000</v>
      </c>
      <c r="E1009" s="158">
        <v>0</v>
      </c>
      <c r="F1009" s="158">
        <v>0</v>
      </c>
      <c r="G1009" s="159">
        <v>0</v>
      </c>
    </row>
    <row r="1010" spans="1:7" x14ac:dyDescent="0.25">
      <c r="A1010" s="314"/>
      <c r="B1010" s="157" t="s">
        <v>1567</v>
      </c>
      <c r="C1010" s="157" t="s">
        <v>1550</v>
      </c>
      <c r="D1010" s="158">
        <v>0</v>
      </c>
      <c r="E1010" s="158">
        <v>0</v>
      </c>
      <c r="F1010" s="158">
        <v>12000</v>
      </c>
      <c r="G1010" s="159">
        <v>12000</v>
      </c>
    </row>
    <row r="1011" spans="1:7" x14ac:dyDescent="0.25">
      <c r="A1011" s="314"/>
      <c r="B1011" s="157" t="s">
        <v>351</v>
      </c>
      <c r="C1011" s="157" t="s">
        <v>1568</v>
      </c>
      <c r="D1011" s="158">
        <v>58000</v>
      </c>
      <c r="E1011" s="158">
        <v>0</v>
      </c>
      <c r="F1011" s="158">
        <v>0</v>
      </c>
      <c r="G1011" s="159">
        <v>0</v>
      </c>
    </row>
    <row r="1012" spans="1:7" ht="21.75" x14ac:dyDescent="0.25">
      <c r="A1012" s="314"/>
      <c r="B1012" s="157" t="s">
        <v>351</v>
      </c>
      <c r="C1012" s="157" t="s">
        <v>1569</v>
      </c>
      <c r="D1012" s="158">
        <v>195000</v>
      </c>
      <c r="E1012" s="158">
        <v>0</v>
      </c>
      <c r="F1012" s="158">
        <v>0</v>
      </c>
      <c r="G1012" s="159">
        <v>0</v>
      </c>
    </row>
    <row r="1013" spans="1:7" ht="32.6" x14ac:dyDescent="0.25">
      <c r="A1013" s="314"/>
      <c r="B1013" s="157" t="s">
        <v>351</v>
      </c>
      <c r="C1013" s="157" t="s">
        <v>1570</v>
      </c>
      <c r="D1013" s="158">
        <v>39000</v>
      </c>
      <c r="E1013" s="158">
        <v>0</v>
      </c>
      <c r="F1013" s="158">
        <v>0</v>
      </c>
      <c r="G1013" s="159">
        <v>0</v>
      </c>
    </row>
    <row r="1014" spans="1:7" x14ac:dyDescent="0.25">
      <c r="A1014" s="314"/>
      <c r="B1014" s="157" t="s">
        <v>351</v>
      </c>
      <c r="C1014" s="157" t="s">
        <v>1571</v>
      </c>
      <c r="D1014" s="158">
        <v>0</v>
      </c>
      <c r="E1014" s="158">
        <v>0</v>
      </c>
      <c r="F1014" s="158">
        <v>75000</v>
      </c>
      <c r="G1014" s="159">
        <v>75000</v>
      </c>
    </row>
    <row r="1015" spans="1:7" x14ac:dyDescent="0.25">
      <c r="A1015" s="314"/>
      <c r="B1015" s="157" t="s">
        <v>351</v>
      </c>
      <c r="C1015" s="157" t="s">
        <v>1572</v>
      </c>
      <c r="D1015" s="158">
        <v>0</v>
      </c>
      <c r="E1015" s="158">
        <v>0</v>
      </c>
      <c r="F1015" s="158">
        <v>222000</v>
      </c>
      <c r="G1015" s="159">
        <v>232000</v>
      </c>
    </row>
    <row r="1016" spans="1:7" x14ac:dyDescent="0.25">
      <c r="A1016" s="314"/>
      <c r="B1016" s="157" t="s">
        <v>351</v>
      </c>
      <c r="C1016" s="157" t="s">
        <v>1573</v>
      </c>
      <c r="D1016" s="158">
        <v>10000</v>
      </c>
      <c r="E1016" s="158">
        <v>0</v>
      </c>
      <c r="F1016" s="158">
        <v>0</v>
      </c>
      <c r="G1016" s="159">
        <v>0</v>
      </c>
    </row>
    <row r="1017" spans="1:7" x14ac:dyDescent="0.25">
      <c r="A1017" s="314"/>
      <c r="B1017" s="157" t="s">
        <v>351</v>
      </c>
      <c r="C1017" s="157" t="s">
        <v>1574</v>
      </c>
      <c r="D1017" s="158">
        <v>0</v>
      </c>
      <c r="E1017" s="158">
        <v>0</v>
      </c>
      <c r="F1017" s="158">
        <v>50000</v>
      </c>
      <c r="G1017" s="159">
        <v>50000</v>
      </c>
    </row>
    <row r="1018" spans="1:7" x14ac:dyDescent="0.25">
      <c r="A1018" s="314"/>
      <c r="B1018" s="157" t="s">
        <v>351</v>
      </c>
      <c r="C1018" s="157" t="s">
        <v>1575</v>
      </c>
      <c r="D1018" s="158">
        <v>30000</v>
      </c>
      <c r="E1018" s="158">
        <v>0</v>
      </c>
      <c r="F1018" s="158">
        <v>0</v>
      </c>
      <c r="G1018" s="159">
        <v>0</v>
      </c>
    </row>
    <row r="1019" spans="1:7" ht="21.75" x14ac:dyDescent="0.25">
      <c r="A1019" s="314"/>
      <c r="B1019" s="157" t="s">
        <v>351</v>
      </c>
      <c r="C1019" s="157" t="s">
        <v>1576</v>
      </c>
      <c r="D1019" s="158">
        <v>150000</v>
      </c>
      <c r="E1019" s="158">
        <v>0</v>
      </c>
      <c r="F1019" s="158">
        <v>0</v>
      </c>
      <c r="G1019" s="159">
        <v>0</v>
      </c>
    </row>
    <row r="1020" spans="1:7" ht="21.75" x14ac:dyDescent="0.25">
      <c r="A1020" s="314"/>
      <c r="B1020" s="157" t="s">
        <v>351</v>
      </c>
      <c r="C1020" s="157" t="s">
        <v>1577</v>
      </c>
      <c r="D1020" s="158">
        <v>10500</v>
      </c>
      <c r="E1020" s="158">
        <v>0</v>
      </c>
      <c r="F1020" s="158">
        <v>0</v>
      </c>
      <c r="G1020" s="159">
        <v>0</v>
      </c>
    </row>
    <row r="1021" spans="1:7" x14ac:dyDescent="0.25">
      <c r="A1021" s="314"/>
      <c r="B1021" s="157" t="s">
        <v>1578</v>
      </c>
      <c r="C1021" s="157" t="s">
        <v>1579</v>
      </c>
      <c r="D1021" s="158">
        <v>0</v>
      </c>
      <c r="E1021" s="158">
        <v>0</v>
      </c>
      <c r="F1021" s="158">
        <v>99600</v>
      </c>
      <c r="G1021" s="159">
        <v>99600</v>
      </c>
    </row>
    <row r="1022" spans="1:7" ht="21.75" x14ac:dyDescent="0.25">
      <c r="A1022" s="314"/>
      <c r="B1022" s="157" t="s">
        <v>1580</v>
      </c>
      <c r="C1022" s="157" t="s">
        <v>1581</v>
      </c>
      <c r="D1022" s="158">
        <v>0</v>
      </c>
      <c r="E1022" s="158">
        <v>0</v>
      </c>
      <c r="F1022" s="158">
        <v>10000</v>
      </c>
      <c r="G1022" s="159">
        <v>0</v>
      </c>
    </row>
    <row r="1023" spans="1:7" ht="21.75" x14ac:dyDescent="0.25">
      <c r="A1023" s="314"/>
      <c r="B1023" s="157" t="s">
        <v>1580</v>
      </c>
      <c r="C1023" s="157" t="s">
        <v>1582</v>
      </c>
      <c r="D1023" s="158">
        <v>0</v>
      </c>
      <c r="E1023" s="158">
        <v>0</v>
      </c>
      <c r="F1023" s="158">
        <v>0</v>
      </c>
      <c r="G1023" s="159">
        <v>6000</v>
      </c>
    </row>
    <row r="1024" spans="1:7" ht="21.75" x14ac:dyDescent="0.25">
      <c r="A1024" s="314"/>
      <c r="B1024" s="157" t="s">
        <v>228</v>
      </c>
      <c r="C1024" s="157" t="s">
        <v>1583</v>
      </c>
      <c r="D1024" s="158">
        <v>0</v>
      </c>
      <c r="E1024" s="158">
        <v>0</v>
      </c>
      <c r="F1024" s="158">
        <v>230000</v>
      </c>
      <c r="G1024" s="159">
        <v>230000</v>
      </c>
    </row>
    <row r="1025" spans="1:7" ht="21.75" x14ac:dyDescent="0.25">
      <c r="A1025" s="314"/>
      <c r="B1025" s="157" t="s">
        <v>228</v>
      </c>
      <c r="C1025" s="157" t="s">
        <v>1584</v>
      </c>
      <c r="D1025" s="158">
        <v>0</v>
      </c>
      <c r="E1025" s="158">
        <v>0</v>
      </c>
      <c r="F1025" s="158">
        <v>150000</v>
      </c>
      <c r="G1025" s="159">
        <v>150000</v>
      </c>
    </row>
    <row r="1026" spans="1:7" x14ac:dyDescent="0.25">
      <c r="A1026" s="314"/>
      <c r="B1026" s="157" t="s">
        <v>228</v>
      </c>
      <c r="C1026" s="157" t="s">
        <v>1585</v>
      </c>
      <c r="D1026" s="158">
        <v>0</v>
      </c>
      <c r="E1026" s="158">
        <v>0</v>
      </c>
      <c r="F1026" s="158">
        <v>50000</v>
      </c>
      <c r="G1026" s="159">
        <v>50000</v>
      </c>
    </row>
    <row r="1027" spans="1:7" ht="21.75" x14ac:dyDescent="0.25">
      <c r="A1027" s="314"/>
      <c r="B1027" s="157" t="s">
        <v>228</v>
      </c>
      <c r="C1027" s="157" t="s">
        <v>1586</v>
      </c>
      <c r="D1027" s="158">
        <v>0</v>
      </c>
      <c r="E1027" s="158">
        <v>0</v>
      </c>
      <c r="F1027" s="158">
        <v>250000</v>
      </c>
      <c r="G1027" s="159">
        <v>250000</v>
      </c>
    </row>
    <row r="1028" spans="1:7" ht="32.6" x14ac:dyDescent="0.25">
      <c r="A1028" s="314"/>
      <c r="B1028" s="157" t="s">
        <v>228</v>
      </c>
      <c r="C1028" s="157" t="s">
        <v>1587</v>
      </c>
      <c r="D1028" s="158">
        <v>0</v>
      </c>
      <c r="E1028" s="158">
        <v>0</v>
      </c>
      <c r="F1028" s="158">
        <v>34000</v>
      </c>
      <c r="G1028" s="159">
        <v>34000</v>
      </c>
    </row>
    <row r="1029" spans="1:7" x14ac:dyDescent="0.25">
      <c r="A1029" s="314"/>
      <c r="B1029" s="157" t="s">
        <v>1588</v>
      </c>
      <c r="C1029" s="157" t="s">
        <v>1589</v>
      </c>
      <c r="D1029" s="158">
        <v>10000</v>
      </c>
      <c r="E1029" s="158">
        <v>0</v>
      </c>
      <c r="F1029" s="158">
        <v>0</v>
      </c>
      <c r="G1029" s="159">
        <v>0</v>
      </c>
    </row>
    <row r="1030" spans="1:7" x14ac:dyDescent="0.25">
      <c r="A1030" s="315"/>
      <c r="B1030" s="157" t="s">
        <v>1590</v>
      </c>
      <c r="C1030" s="157" t="s">
        <v>1589</v>
      </c>
      <c r="D1030" s="158">
        <v>0</v>
      </c>
      <c r="E1030" s="158">
        <v>0</v>
      </c>
      <c r="F1030" s="158">
        <v>7000</v>
      </c>
      <c r="G1030" s="159">
        <v>7000</v>
      </c>
    </row>
    <row r="1031" spans="1:7" x14ac:dyDescent="0.25">
      <c r="A1031" s="316" t="s">
        <v>402</v>
      </c>
      <c r="B1031" s="316"/>
      <c r="C1031" s="317"/>
      <c r="D1031" s="160">
        <v>1260500</v>
      </c>
      <c r="E1031" s="160">
        <v>0</v>
      </c>
      <c r="F1031" s="160">
        <v>1580600</v>
      </c>
      <c r="G1031" s="161">
        <v>1586600</v>
      </c>
    </row>
    <row r="1032" spans="1:7" x14ac:dyDescent="0.25">
      <c r="A1032" s="313" t="s">
        <v>489</v>
      </c>
      <c r="B1032" s="157" t="s">
        <v>1591</v>
      </c>
      <c r="C1032" s="157" t="s">
        <v>1592</v>
      </c>
      <c r="D1032" s="158">
        <v>0</v>
      </c>
      <c r="E1032" s="158">
        <v>0</v>
      </c>
      <c r="F1032" s="158">
        <v>16000</v>
      </c>
      <c r="G1032" s="159">
        <v>16000</v>
      </c>
    </row>
    <row r="1033" spans="1:7" x14ac:dyDescent="0.25">
      <c r="A1033" s="314"/>
      <c r="B1033" s="157" t="s">
        <v>1490</v>
      </c>
      <c r="C1033" s="157" t="s">
        <v>1592</v>
      </c>
      <c r="D1033" s="158">
        <v>0</v>
      </c>
      <c r="E1033" s="158">
        <v>0</v>
      </c>
      <c r="F1033" s="158">
        <v>20000</v>
      </c>
      <c r="G1033" s="159">
        <v>20000</v>
      </c>
    </row>
    <row r="1034" spans="1:7" ht="32.6" x14ac:dyDescent="0.25">
      <c r="A1034" s="314"/>
      <c r="B1034" s="157" t="s">
        <v>1497</v>
      </c>
      <c r="C1034" s="157" t="s">
        <v>1593</v>
      </c>
      <c r="D1034" s="158">
        <v>5000</v>
      </c>
      <c r="E1034" s="158">
        <v>0</v>
      </c>
      <c r="F1034" s="158">
        <v>0</v>
      </c>
      <c r="G1034" s="159">
        <v>0</v>
      </c>
    </row>
    <row r="1035" spans="1:7" x14ac:dyDescent="0.25">
      <c r="A1035" s="314"/>
      <c r="B1035" s="157" t="s">
        <v>1497</v>
      </c>
      <c r="C1035" s="157" t="s">
        <v>1594</v>
      </c>
      <c r="D1035" s="158">
        <v>100000</v>
      </c>
      <c r="E1035" s="158">
        <v>0</v>
      </c>
      <c r="F1035" s="158">
        <v>0</v>
      </c>
      <c r="G1035" s="159">
        <v>0</v>
      </c>
    </row>
    <row r="1036" spans="1:7" x14ac:dyDescent="0.25">
      <c r="A1036" s="314"/>
      <c r="B1036" s="157" t="s">
        <v>1595</v>
      </c>
      <c r="C1036" s="157" t="s">
        <v>1592</v>
      </c>
      <c r="D1036" s="158">
        <v>0</v>
      </c>
      <c r="E1036" s="158">
        <v>0</v>
      </c>
      <c r="F1036" s="158">
        <v>15000</v>
      </c>
      <c r="G1036" s="159">
        <v>15000</v>
      </c>
    </row>
    <row r="1037" spans="1:7" x14ac:dyDescent="0.25">
      <c r="A1037" s="314"/>
      <c r="B1037" s="157" t="s">
        <v>1596</v>
      </c>
      <c r="C1037" s="157" t="s">
        <v>1597</v>
      </c>
      <c r="D1037" s="158">
        <v>4000</v>
      </c>
      <c r="E1037" s="158">
        <v>0</v>
      </c>
      <c r="F1037" s="158">
        <v>0</v>
      </c>
      <c r="G1037" s="159">
        <v>0</v>
      </c>
    </row>
    <row r="1038" spans="1:7" ht="21.75" x14ac:dyDescent="0.25">
      <c r="A1038" s="314"/>
      <c r="B1038" s="157" t="s">
        <v>1598</v>
      </c>
      <c r="C1038" s="157" t="s">
        <v>1599</v>
      </c>
      <c r="D1038" s="158">
        <v>2200</v>
      </c>
      <c r="E1038" s="158">
        <v>0</v>
      </c>
      <c r="F1038" s="158">
        <v>0</v>
      </c>
      <c r="G1038" s="159">
        <v>0</v>
      </c>
    </row>
    <row r="1039" spans="1:7" x14ac:dyDescent="0.25">
      <c r="A1039" s="314"/>
      <c r="B1039" s="157" t="s">
        <v>1600</v>
      </c>
      <c r="C1039" s="157" t="s">
        <v>1592</v>
      </c>
      <c r="D1039" s="158">
        <v>0</v>
      </c>
      <c r="E1039" s="158">
        <v>0</v>
      </c>
      <c r="F1039" s="158">
        <v>49000</v>
      </c>
      <c r="G1039" s="159">
        <v>49000</v>
      </c>
    </row>
    <row r="1040" spans="1:7" x14ac:dyDescent="0.25">
      <c r="A1040" s="314"/>
      <c r="B1040" s="157" t="s">
        <v>351</v>
      </c>
      <c r="C1040" s="157" t="s">
        <v>1601</v>
      </c>
      <c r="D1040" s="158">
        <v>3000</v>
      </c>
      <c r="E1040" s="158">
        <v>0</v>
      </c>
      <c r="F1040" s="158">
        <v>0</v>
      </c>
      <c r="G1040" s="159">
        <v>0</v>
      </c>
    </row>
    <row r="1041" spans="1:7" x14ac:dyDescent="0.25">
      <c r="A1041" s="314"/>
      <c r="B1041" s="157" t="s">
        <v>351</v>
      </c>
      <c r="C1041" s="157" t="s">
        <v>1602</v>
      </c>
      <c r="D1041" s="158">
        <v>1000</v>
      </c>
      <c r="E1041" s="158">
        <v>0</v>
      </c>
      <c r="F1041" s="158">
        <v>2000</v>
      </c>
      <c r="G1041" s="159">
        <v>2000</v>
      </c>
    </row>
    <row r="1042" spans="1:7" ht="21.75" x14ac:dyDescent="0.25">
      <c r="A1042" s="314"/>
      <c r="B1042" s="157" t="s">
        <v>351</v>
      </c>
      <c r="C1042" s="157" t="s">
        <v>1603</v>
      </c>
      <c r="D1042" s="158">
        <v>0</v>
      </c>
      <c r="E1042" s="158">
        <v>0</v>
      </c>
      <c r="F1042" s="158">
        <v>3000</v>
      </c>
      <c r="G1042" s="159">
        <v>3000</v>
      </c>
    </row>
    <row r="1043" spans="1:7" x14ac:dyDescent="0.25">
      <c r="A1043" s="314"/>
      <c r="B1043" s="157" t="s">
        <v>351</v>
      </c>
      <c r="C1043" s="157" t="s">
        <v>1604</v>
      </c>
      <c r="D1043" s="158">
        <v>0</v>
      </c>
      <c r="E1043" s="158">
        <v>0</v>
      </c>
      <c r="F1043" s="158">
        <v>0</v>
      </c>
      <c r="G1043" s="159">
        <v>300</v>
      </c>
    </row>
    <row r="1044" spans="1:7" x14ac:dyDescent="0.25">
      <c r="A1044" s="314"/>
      <c r="B1044" s="157" t="s">
        <v>351</v>
      </c>
      <c r="C1044" s="157" t="s">
        <v>1605</v>
      </c>
      <c r="D1044" s="158">
        <v>0</v>
      </c>
      <c r="E1044" s="158">
        <v>0</v>
      </c>
      <c r="F1044" s="158">
        <v>300</v>
      </c>
      <c r="G1044" s="159">
        <v>0</v>
      </c>
    </row>
    <row r="1045" spans="1:7" x14ac:dyDescent="0.25">
      <c r="A1045" s="314"/>
      <c r="B1045" s="157" t="s">
        <v>228</v>
      </c>
      <c r="C1045" s="157" t="s">
        <v>1606</v>
      </c>
      <c r="D1045" s="158">
        <v>300</v>
      </c>
      <c r="E1045" s="158">
        <v>0</v>
      </c>
      <c r="F1045" s="158">
        <v>0</v>
      </c>
      <c r="G1045" s="159">
        <v>0</v>
      </c>
    </row>
    <row r="1046" spans="1:7" ht="32.6" x14ac:dyDescent="0.25">
      <c r="A1046" s="314"/>
      <c r="B1046" s="157" t="s">
        <v>228</v>
      </c>
      <c r="C1046" s="157" t="s">
        <v>1607</v>
      </c>
      <c r="D1046" s="158">
        <v>0</v>
      </c>
      <c r="E1046" s="158">
        <v>0</v>
      </c>
      <c r="F1046" s="158">
        <v>2500</v>
      </c>
      <c r="G1046" s="159">
        <v>2500</v>
      </c>
    </row>
    <row r="1047" spans="1:7" x14ac:dyDescent="0.25">
      <c r="A1047" s="314"/>
      <c r="B1047" s="157" t="s">
        <v>228</v>
      </c>
      <c r="C1047" s="157" t="s">
        <v>1608</v>
      </c>
      <c r="D1047" s="158">
        <v>0</v>
      </c>
      <c r="E1047" s="158">
        <v>0</v>
      </c>
      <c r="F1047" s="158">
        <v>5000</v>
      </c>
      <c r="G1047" s="159">
        <v>5000</v>
      </c>
    </row>
    <row r="1048" spans="1:7" x14ac:dyDescent="0.25">
      <c r="A1048" s="314"/>
      <c r="B1048" s="157" t="s">
        <v>228</v>
      </c>
      <c r="C1048" s="157" t="s">
        <v>1609</v>
      </c>
      <c r="D1048" s="158">
        <v>0</v>
      </c>
      <c r="E1048" s="158">
        <v>0</v>
      </c>
      <c r="F1048" s="158">
        <v>0</v>
      </c>
      <c r="G1048" s="159">
        <v>7000</v>
      </c>
    </row>
    <row r="1049" spans="1:7" ht="21.75" x14ac:dyDescent="0.25">
      <c r="A1049" s="314"/>
      <c r="B1049" s="157" t="s">
        <v>228</v>
      </c>
      <c r="C1049" s="157" t="s">
        <v>1610</v>
      </c>
      <c r="D1049" s="158">
        <v>0</v>
      </c>
      <c r="E1049" s="158">
        <v>0</v>
      </c>
      <c r="F1049" s="158">
        <v>7000</v>
      </c>
      <c r="G1049" s="159">
        <v>0</v>
      </c>
    </row>
    <row r="1050" spans="1:7" ht="21.75" x14ac:dyDescent="0.25">
      <c r="A1050" s="314"/>
      <c r="B1050" s="157" t="s">
        <v>228</v>
      </c>
      <c r="C1050" s="157" t="s">
        <v>1611</v>
      </c>
      <c r="D1050" s="158">
        <v>0</v>
      </c>
      <c r="E1050" s="158">
        <v>0</v>
      </c>
      <c r="F1050" s="158">
        <v>0</v>
      </c>
      <c r="G1050" s="159">
        <v>5000</v>
      </c>
    </row>
    <row r="1051" spans="1:7" ht="21.75" x14ac:dyDescent="0.25">
      <c r="A1051" s="314"/>
      <c r="B1051" s="157" t="s">
        <v>228</v>
      </c>
      <c r="C1051" s="157" t="s">
        <v>1612</v>
      </c>
      <c r="D1051" s="158">
        <v>0</v>
      </c>
      <c r="E1051" s="158">
        <v>0</v>
      </c>
      <c r="F1051" s="158">
        <v>5000</v>
      </c>
      <c r="G1051" s="159">
        <v>0</v>
      </c>
    </row>
    <row r="1052" spans="1:7" x14ac:dyDescent="0.25">
      <c r="A1052" s="314"/>
      <c r="B1052" s="157" t="s">
        <v>228</v>
      </c>
      <c r="C1052" s="157" t="s">
        <v>1613</v>
      </c>
      <c r="D1052" s="158">
        <v>0</v>
      </c>
      <c r="E1052" s="158">
        <v>0</v>
      </c>
      <c r="F1052" s="158">
        <v>8000</v>
      </c>
      <c r="G1052" s="159">
        <v>8000</v>
      </c>
    </row>
    <row r="1053" spans="1:7" x14ac:dyDescent="0.25">
      <c r="A1053" s="314"/>
      <c r="B1053" s="157" t="s">
        <v>1614</v>
      </c>
      <c r="C1053" s="157" t="s">
        <v>1615</v>
      </c>
      <c r="D1053" s="158">
        <v>500</v>
      </c>
      <c r="E1053" s="158">
        <v>0</v>
      </c>
      <c r="F1053" s="158">
        <v>0</v>
      </c>
      <c r="G1053" s="159">
        <v>0</v>
      </c>
    </row>
    <row r="1054" spans="1:7" x14ac:dyDescent="0.25">
      <c r="A1054" s="315"/>
      <c r="B1054" s="157" t="s">
        <v>1616</v>
      </c>
      <c r="C1054" s="157" t="s">
        <v>1617</v>
      </c>
      <c r="D1054" s="158">
        <v>2000</v>
      </c>
      <c r="E1054" s="158">
        <v>0</v>
      </c>
      <c r="F1054" s="158">
        <v>0</v>
      </c>
      <c r="G1054" s="159">
        <v>0</v>
      </c>
    </row>
    <row r="1055" spans="1:7" x14ac:dyDescent="0.25">
      <c r="A1055" s="316" t="s">
        <v>624</v>
      </c>
      <c r="B1055" s="316"/>
      <c r="C1055" s="317"/>
      <c r="D1055" s="160">
        <v>118000</v>
      </c>
      <c r="E1055" s="160">
        <v>0</v>
      </c>
      <c r="F1055" s="160">
        <v>132800</v>
      </c>
      <c r="G1055" s="161">
        <v>132800</v>
      </c>
    </row>
    <row r="1056" spans="1:7" ht="43.5" x14ac:dyDescent="0.25">
      <c r="A1056" s="313" t="s">
        <v>151</v>
      </c>
      <c r="B1056" s="157" t="s">
        <v>1618</v>
      </c>
      <c r="C1056" s="157" t="s">
        <v>1619</v>
      </c>
      <c r="D1056" s="158">
        <v>2500</v>
      </c>
      <c r="E1056" s="158">
        <v>0</v>
      </c>
      <c r="F1056" s="158">
        <v>0</v>
      </c>
      <c r="G1056" s="159">
        <v>0</v>
      </c>
    </row>
    <row r="1057" spans="1:7" x14ac:dyDescent="0.25">
      <c r="A1057" s="314"/>
      <c r="B1057" s="157" t="s">
        <v>1620</v>
      </c>
      <c r="C1057" s="157" t="s">
        <v>1621</v>
      </c>
      <c r="D1057" s="158">
        <v>2500</v>
      </c>
      <c r="E1057" s="158">
        <v>0</v>
      </c>
      <c r="F1057" s="158">
        <v>0</v>
      </c>
      <c r="G1057" s="159">
        <v>0</v>
      </c>
    </row>
    <row r="1058" spans="1:7" x14ac:dyDescent="0.25">
      <c r="A1058" s="314"/>
      <c r="B1058" s="157" t="s">
        <v>1622</v>
      </c>
      <c r="C1058" s="157"/>
      <c r="D1058" s="158">
        <v>6400</v>
      </c>
      <c r="E1058" s="158">
        <v>0</v>
      </c>
      <c r="F1058" s="158">
        <v>0</v>
      </c>
      <c r="G1058" s="159">
        <v>0</v>
      </c>
    </row>
    <row r="1059" spans="1:7" ht="32.6" x14ac:dyDescent="0.25">
      <c r="A1059" s="314"/>
      <c r="B1059" s="157" t="s">
        <v>1497</v>
      </c>
      <c r="C1059" s="157" t="s">
        <v>1623</v>
      </c>
      <c r="D1059" s="158">
        <v>1600</v>
      </c>
      <c r="E1059" s="158">
        <v>0</v>
      </c>
      <c r="F1059" s="158">
        <v>2500</v>
      </c>
      <c r="G1059" s="159">
        <v>2500</v>
      </c>
    </row>
    <row r="1060" spans="1:7" ht="32.6" x14ac:dyDescent="0.25">
      <c r="A1060" s="314"/>
      <c r="B1060" s="157" t="s">
        <v>1497</v>
      </c>
      <c r="C1060" s="157" t="s">
        <v>1624</v>
      </c>
      <c r="D1060" s="158">
        <v>5000</v>
      </c>
      <c r="E1060" s="158">
        <v>0</v>
      </c>
      <c r="F1060" s="158">
        <v>0</v>
      </c>
      <c r="G1060" s="159">
        <v>0</v>
      </c>
    </row>
    <row r="1061" spans="1:7" ht="21.75" x14ac:dyDescent="0.25">
      <c r="A1061" s="314"/>
      <c r="B1061" s="157" t="s">
        <v>1497</v>
      </c>
      <c r="C1061" s="157" t="s">
        <v>1625</v>
      </c>
      <c r="D1061" s="158">
        <v>4000</v>
      </c>
      <c r="E1061" s="158">
        <v>0</v>
      </c>
      <c r="F1061" s="158">
        <v>0</v>
      </c>
      <c r="G1061" s="159">
        <v>0</v>
      </c>
    </row>
    <row r="1062" spans="1:7" ht="32.6" x14ac:dyDescent="0.25">
      <c r="A1062" s="314"/>
      <c r="B1062" s="157" t="s">
        <v>1626</v>
      </c>
      <c r="C1062" s="157" t="s">
        <v>1627</v>
      </c>
      <c r="D1062" s="158">
        <v>2400</v>
      </c>
      <c r="E1062" s="158">
        <v>0</v>
      </c>
      <c r="F1062" s="158">
        <v>0</v>
      </c>
      <c r="G1062" s="159">
        <v>0</v>
      </c>
    </row>
    <row r="1063" spans="1:7" x14ac:dyDescent="0.25">
      <c r="A1063" s="314"/>
      <c r="B1063" s="157" t="s">
        <v>351</v>
      </c>
      <c r="C1063" s="157" t="s">
        <v>1628</v>
      </c>
      <c r="D1063" s="158">
        <v>0</v>
      </c>
      <c r="E1063" s="158">
        <v>0</v>
      </c>
      <c r="F1063" s="158">
        <v>6600</v>
      </c>
      <c r="G1063" s="159">
        <v>5600</v>
      </c>
    </row>
    <row r="1064" spans="1:7" x14ac:dyDescent="0.25">
      <c r="A1064" s="314"/>
      <c r="B1064" s="157" t="s">
        <v>1629</v>
      </c>
      <c r="C1064" s="157" t="s">
        <v>1630</v>
      </c>
      <c r="D1064" s="158">
        <v>2000</v>
      </c>
      <c r="E1064" s="158">
        <v>0</v>
      </c>
      <c r="F1064" s="158">
        <v>0</v>
      </c>
      <c r="G1064" s="159">
        <v>0</v>
      </c>
    </row>
    <row r="1065" spans="1:7" ht="21.75" x14ac:dyDescent="0.25">
      <c r="A1065" s="314"/>
      <c r="B1065" s="157" t="s">
        <v>1631</v>
      </c>
      <c r="C1065" s="157" t="s">
        <v>1632</v>
      </c>
      <c r="D1065" s="158">
        <v>1500</v>
      </c>
      <c r="E1065" s="158">
        <v>0</v>
      </c>
      <c r="F1065" s="158">
        <v>0</v>
      </c>
      <c r="G1065" s="159">
        <v>0</v>
      </c>
    </row>
    <row r="1066" spans="1:7" ht="21.75" x14ac:dyDescent="0.25">
      <c r="A1066" s="314"/>
      <c r="B1066" s="157" t="s">
        <v>228</v>
      </c>
      <c r="C1066" s="157" t="s">
        <v>1633</v>
      </c>
      <c r="D1066" s="158">
        <v>0</v>
      </c>
      <c r="E1066" s="158">
        <v>0</v>
      </c>
      <c r="F1066" s="158">
        <v>5200</v>
      </c>
      <c r="G1066" s="159">
        <v>5200</v>
      </c>
    </row>
    <row r="1067" spans="1:7" x14ac:dyDescent="0.25">
      <c r="A1067" s="314"/>
      <c r="B1067" s="157" t="s">
        <v>228</v>
      </c>
      <c r="C1067" s="157" t="s">
        <v>1634</v>
      </c>
      <c r="D1067" s="158">
        <v>0</v>
      </c>
      <c r="E1067" s="158">
        <v>0</v>
      </c>
      <c r="F1067" s="158">
        <v>5500</v>
      </c>
      <c r="G1067" s="159">
        <v>0</v>
      </c>
    </row>
    <row r="1068" spans="1:7" x14ac:dyDescent="0.25">
      <c r="A1068" s="314"/>
      <c r="B1068" s="157" t="s">
        <v>228</v>
      </c>
      <c r="C1068" s="157" t="s">
        <v>1635</v>
      </c>
      <c r="D1068" s="158">
        <v>0</v>
      </c>
      <c r="E1068" s="158">
        <v>0</v>
      </c>
      <c r="F1068" s="158">
        <v>2000</v>
      </c>
      <c r="G1068" s="159">
        <v>0</v>
      </c>
    </row>
    <row r="1069" spans="1:7" x14ac:dyDescent="0.25">
      <c r="A1069" s="314"/>
      <c r="B1069" s="157" t="s">
        <v>228</v>
      </c>
      <c r="C1069" s="157" t="s">
        <v>1636</v>
      </c>
      <c r="D1069" s="158">
        <v>0</v>
      </c>
      <c r="E1069" s="158">
        <v>0</v>
      </c>
      <c r="F1069" s="158">
        <v>0</v>
      </c>
      <c r="G1069" s="159">
        <v>2000</v>
      </c>
    </row>
    <row r="1070" spans="1:7" ht="21.75" x14ac:dyDescent="0.25">
      <c r="A1070" s="314"/>
      <c r="B1070" s="157" t="s">
        <v>228</v>
      </c>
      <c r="C1070" s="157" t="s">
        <v>1637</v>
      </c>
      <c r="D1070" s="158">
        <v>0</v>
      </c>
      <c r="E1070" s="158">
        <v>0</v>
      </c>
      <c r="F1070" s="158">
        <v>1200</v>
      </c>
      <c r="G1070" s="159">
        <v>1200</v>
      </c>
    </row>
    <row r="1071" spans="1:7" x14ac:dyDescent="0.25">
      <c r="A1071" s="314"/>
      <c r="B1071" s="157" t="s">
        <v>228</v>
      </c>
      <c r="C1071" s="157" t="s">
        <v>1638</v>
      </c>
      <c r="D1071" s="158">
        <v>0</v>
      </c>
      <c r="E1071" s="158">
        <v>0</v>
      </c>
      <c r="F1071" s="158">
        <v>0</v>
      </c>
      <c r="G1071" s="159">
        <v>7500</v>
      </c>
    </row>
    <row r="1072" spans="1:7" x14ac:dyDescent="0.25">
      <c r="A1072" s="314"/>
      <c r="B1072" s="157" t="s">
        <v>228</v>
      </c>
      <c r="C1072" s="157" t="s">
        <v>1639</v>
      </c>
      <c r="D1072" s="158">
        <v>0</v>
      </c>
      <c r="E1072" s="158">
        <v>0</v>
      </c>
      <c r="F1072" s="158">
        <v>7500</v>
      </c>
      <c r="G1072" s="159">
        <v>0</v>
      </c>
    </row>
    <row r="1073" spans="1:7" ht="32.6" x14ac:dyDescent="0.25">
      <c r="A1073" s="314"/>
      <c r="B1073" s="157" t="s">
        <v>228</v>
      </c>
      <c r="C1073" s="157" t="s">
        <v>1624</v>
      </c>
      <c r="D1073" s="158">
        <v>0</v>
      </c>
      <c r="E1073" s="158">
        <v>0</v>
      </c>
      <c r="F1073" s="158">
        <v>5000</v>
      </c>
      <c r="G1073" s="159">
        <v>5000</v>
      </c>
    </row>
    <row r="1074" spans="1:7" x14ac:dyDescent="0.25">
      <c r="A1074" s="314"/>
      <c r="B1074" s="157" t="s">
        <v>228</v>
      </c>
      <c r="C1074" s="157" t="s">
        <v>1640</v>
      </c>
      <c r="D1074" s="158">
        <v>0</v>
      </c>
      <c r="E1074" s="158">
        <v>0</v>
      </c>
      <c r="F1074" s="158">
        <v>0</v>
      </c>
      <c r="G1074" s="159">
        <v>5500</v>
      </c>
    </row>
    <row r="1075" spans="1:7" x14ac:dyDescent="0.25">
      <c r="A1075" s="314"/>
      <c r="B1075" s="157" t="s">
        <v>228</v>
      </c>
      <c r="C1075" s="157" t="s">
        <v>1641</v>
      </c>
      <c r="D1075" s="158">
        <v>0</v>
      </c>
      <c r="E1075" s="158">
        <v>0</v>
      </c>
      <c r="F1075" s="158">
        <v>3000</v>
      </c>
      <c r="G1075" s="159">
        <v>3000</v>
      </c>
    </row>
    <row r="1076" spans="1:7" x14ac:dyDescent="0.25">
      <c r="A1076" s="315"/>
      <c r="B1076" s="157" t="s">
        <v>1642</v>
      </c>
      <c r="C1076" s="157" t="s">
        <v>1643</v>
      </c>
      <c r="D1076" s="158">
        <v>1000</v>
      </c>
      <c r="E1076" s="158">
        <v>0</v>
      </c>
      <c r="F1076" s="158">
        <v>0</v>
      </c>
      <c r="G1076" s="159">
        <v>0</v>
      </c>
    </row>
    <row r="1077" spans="1:7" x14ac:dyDescent="0.25">
      <c r="A1077" s="316" t="s">
        <v>700</v>
      </c>
      <c r="B1077" s="316"/>
      <c r="C1077" s="317"/>
      <c r="D1077" s="160">
        <v>28900</v>
      </c>
      <c r="E1077" s="160">
        <v>0</v>
      </c>
      <c r="F1077" s="160">
        <v>38500</v>
      </c>
      <c r="G1077" s="161">
        <v>37500</v>
      </c>
    </row>
    <row r="1078" spans="1:7" x14ac:dyDescent="0.25">
      <c r="A1078" s="316" t="s">
        <v>1644</v>
      </c>
      <c r="B1078" s="316"/>
      <c r="C1078" s="317"/>
      <c r="D1078" s="162">
        <v>1689900</v>
      </c>
      <c r="E1078" s="162">
        <v>0</v>
      </c>
      <c r="F1078" s="162">
        <v>2046450</v>
      </c>
      <c r="G1078" s="163">
        <v>2052380</v>
      </c>
    </row>
    <row r="1079" spans="1:7" ht="27" customHeight="1" x14ac:dyDescent="0.25">
      <c r="A1079" s="320" t="s">
        <v>1644</v>
      </c>
      <c r="B1079" s="320"/>
      <c r="C1079" s="321"/>
      <c r="D1079" s="164">
        <v>1689900</v>
      </c>
      <c r="E1079" s="164">
        <v>0</v>
      </c>
      <c r="F1079" s="164">
        <v>2046450</v>
      </c>
      <c r="G1079" s="165">
        <v>2052380</v>
      </c>
    </row>
    <row r="1080" spans="1:7" ht="25.15" customHeight="1" x14ac:dyDescent="0.25">
      <c r="A1080" s="319" t="s">
        <v>156</v>
      </c>
      <c r="B1080" s="319"/>
      <c r="C1080" s="319"/>
      <c r="D1080" s="319"/>
      <c r="E1080" s="319"/>
      <c r="F1080" s="319"/>
      <c r="G1080" s="319"/>
    </row>
    <row r="1081" spans="1:7" ht="21.75" x14ac:dyDescent="0.2">
      <c r="A1081" s="154" t="s">
        <v>166</v>
      </c>
      <c r="B1081" s="155" t="s">
        <v>167</v>
      </c>
      <c r="C1081" s="155" t="s">
        <v>168</v>
      </c>
      <c r="D1081" s="155" t="s">
        <v>1</v>
      </c>
      <c r="E1081" s="155" t="s">
        <v>169</v>
      </c>
      <c r="F1081" s="155" t="s">
        <v>170</v>
      </c>
      <c r="G1081" s="156" t="s">
        <v>171</v>
      </c>
    </row>
    <row r="1082" spans="1:7" x14ac:dyDescent="0.25">
      <c r="A1082" s="313" t="s">
        <v>172</v>
      </c>
      <c r="B1082" s="157" t="s">
        <v>1645</v>
      </c>
      <c r="C1082" s="157"/>
      <c r="D1082" s="158">
        <v>3300</v>
      </c>
      <c r="E1082" s="158">
        <v>0</v>
      </c>
      <c r="F1082" s="158">
        <v>0</v>
      </c>
      <c r="G1082" s="159">
        <v>0</v>
      </c>
    </row>
    <row r="1083" spans="1:7" x14ac:dyDescent="0.25">
      <c r="A1083" s="314"/>
      <c r="B1083" s="157" t="s">
        <v>1266</v>
      </c>
      <c r="C1083" s="157"/>
      <c r="D1083" s="158">
        <v>200</v>
      </c>
      <c r="E1083" s="158">
        <v>0</v>
      </c>
      <c r="F1083" s="158">
        <v>0</v>
      </c>
      <c r="G1083" s="159">
        <v>0</v>
      </c>
    </row>
    <row r="1084" spans="1:7" x14ac:dyDescent="0.25">
      <c r="A1084" s="315"/>
      <c r="B1084" s="157"/>
      <c r="C1084" s="157"/>
      <c r="D1084" s="158">
        <v>0</v>
      </c>
      <c r="E1084" s="158">
        <v>1000</v>
      </c>
      <c r="F1084" s="158">
        <v>3500</v>
      </c>
      <c r="G1084" s="159">
        <v>3500</v>
      </c>
    </row>
    <row r="1085" spans="1:7" x14ac:dyDescent="0.25">
      <c r="A1085" s="316" t="s">
        <v>256</v>
      </c>
      <c r="B1085" s="316"/>
      <c r="C1085" s="317"/>
      <c r="D1085" s="160">
        <v>3500</v>
      </c>
      <c r="E1085" s="160">
        <v>1000</v>
      </c>
      <c r="F1085" s="160">
        <v>3500</v>
      </c>
      <c r="G1085" s="161">
        <v>3500</v>
      </c>
    </row>
    <row r="1086" spans="1:7" x14ac:dyDescent="0.25">
      <c r="A1086" s="313" t="s">
        <v>368</v>
      </c>
      <c r="B1086" s="157" t="s">
        <v>1646</v>
      </c>
      <c r="C1086" s="157"/>
      <c r="D1086" s="158">
        <v>90000</v>
      </c>
      <c r="E1086" s="158">
        <v>0</v>
      </c>
      <c r="F1086" s="158">
        <v>0</v>
      </c>
      <c r="G1086" s="159">
        <v>0</v>
      </c>
    </row>
    <row r="1087" spans="1:7" x14ac:dyDescent="0.25">
      <c r="A1087" s="314"/>
      <c r="B1087" s="157" t="s">
        <v>1303</v>
      </c>
      <c r="C1087" s="157"/>
      <c r="D1087" s="158">
        <v>5000</v>
      </c>
      <c r="E1087" s="158">
        <v>0</v>
      </c>
      <c r="F1087" s="158">
        <v>0</v>
      </c>
      <c r="G1087" s="159">
        <v>0</v>
      </c>
    </row>
    <row r="1088" spans="1:7" x14ac:dyDescent="0.25">
      <c r="A1088" s="314"/>
      <c r="B1088" s="157" t="s">
        <v>1647</v>
      </c>
      <c r="C1088" s="157"/>
      <c r="D1088" s="158">
        <v>5000</v>
      </c>
      <c r="E1088" s="158">
        <v>0</v>
      </c>
      <c r="F1088" s="158">
        <v>0</v>
      </c>
      <c r="G1088" s="159">
        <v>0</v>
      </c>
    </row>
    <row r="1089" spans="1:7" x14ac:dyDescent="0.25">
      <c r="A1089" s="315"/>
      <c r="B1089" s="157"/>
      <c r="C1089" s="157"/>
      <c r="D1089" s="158">
        <v>0</v>
      </c>
      <c r="E1089" s="158">
        <v>100000</v>
      </c>
      <c r="F1089" s="158">
        <v>100000</v>
      </c>
      <c r="G1089" s="159">
        <v>100000</v>
      </c>
    </row>
    <row r="1090" spans="1:7" x14ac:dyDescent="0.25">
      <c r="A1090" s="316" t="s">
        <v>402</v>
      </c>
      <c r="B1090" s="316"/>
      <c r="C1090" s="317"/>
      <c r="D1090" s="160">
        <v>100000</v>
      </c>
      <c r="E1090" s="160">
        <v>100000</v>
      </c>
      <c r="F1090" s="160">
        <v>100000</v>
      </c>
      <c r="G1090" s="161">
        <v>100000</v>
      </c>
    </row>
    <row r="1091" spans="1:7" x14ac:dyDescent="0.25">
      <c r="A1091" s="313" t="s">
        <v>489</v>
      </c>
      <c r="B1091" s="157" t="s">
        <v>489</v>
      </c>
      <c r="C1091" s="157"/>
      <c r="D1091" s="158">
        <v>1500</v>
      </c>
      <c r="E1091" s="158">
        <v>0</v>
      </c>
      <c r="F1091" s="158">
        <v>0</v>
      </c>
      <c r="G1091" s="159">
        <v>0</v>
      </c>
    </row>
    <row r="1092" spans="1:7" x14ac:dyDescent="0.25">
      <c r="A1092" s="315"/>
      <c r="B1092" s="157"/>
      <c r="C1092" s="157"/>
      <c r="D1092" s="158">
        <v>0</v>
      </c>
      <c r="E1092" s="158">
        <v>1500</v>
      </c>
      <c r="F1092" s="158">
        <v>4000</v>
      </c>
      <c r="G1092" s="159">
        <v>4000</v>
      </c>
    </row>
    <row r="1093" spans="1:7" x14ac:dyDescent="0.25">
      <c r="A1093" s="316" t="s">
        <v>624</v>
      </c>
      <c r="B1093" s="316"/>
      <c r="C1093" s="317"/>
      <c r="D1093" s="160">
        <v>1500</v>
      </c>
      <c r="E1093" s="160">
        <v>1500</v>
      </c>
      <c r="F1093" s="160">
        <v>4000</v>
      </c>
      <c r="G1093" s="161">
        <v>4000</v>
      </c>
    </row>
    <row r="1094" spans="1:7" x14ac:dyDescent="0.25">
      <c r="A1094" s="313" t="s">
        <v>151</v>
      </c>
      <c r="B1094" s="157" t="s">
        <v>151</v>
      </c>
      <c r="C1094" s="157" t="s">
        <v>1648</v>
      </c>
      <c r="D1094" s="158">
        <v>1500</v>
      </c>
      <c r="E1094" s="158">
        <v>0</v>
      </c>
      <c r="F1094" s="158">
        <v>0</v>
      </c>
      <c r="G1094" s="159">
        <v>0</v>
      </c>
    </row>
    <row r="1095" spans="1:7" x14ac:dyDescent="0.25">
      <c r="A1095" s="315"/>
      <c r="B1095" s="157"/>
      <c r="C1095" s="157"/>
      <c r="D1095" s="158">
        <v>0</v>
      </c>
      <c r="E1095" s="158">
        <v>1500</v>
      </c>
      <c r="F1095" s="158">
        <v>4000</v>
      </c>
      <c r="G1095" s="159">
        <v>4000</v>
      </c>
    </row>
    <row r="1096" spans="1:7" x14ac:dyDescent="0.25">
      <c r="A1096" s="316" t="s">
        <v>700</v>
      </c>
      <c r="B1096" s="316"/>
      <c r="C1096" s="317"/>
      <c r="D1096" s="160">
        <v>1500</v>
      </c>
      <c r="E1096" s="160">
        <v>1500</v>
      </c>
      <c r="F1096" s="160">
        <v>4000</v>
      </c>
      <c r="G1096" s="161">
        <v>4000</v>
      </c>
    </row>
    <row r="1097" spans="1:7" x14ac:dyDescent="0.25">
      <c r="A1097" s="316" t="s">
        <v>1649</v>
      </c>
      <c r="B1097" s="316"/>
      <c r="C1097" s="317"/>
      <c r="D1097" s="162">
        <v>106500</v>
      </c>
      <c r="E1097" s="162">
        <v>104000</v>
      </c>
      <c r="F1097" s="162">
        <v>111500</v>
      </c>
      <c r="G1097" s="163">
        <v>111500</v>
      </c>
    </row>
    <row r="1098" spans="1:7" ht="27" customHeight="1" x14ac:dyDescent="0.25">
      <c r="A1098" s="320" t="s">
        <v>1649</v>
      </c>
      <c r="B1098" s="320"/>
      <c r="C1098" s="321"/>
      <c r="D1098" s="164">
        <v>106500</v>
      </c>
      <c r="E1098" s="164">
        <v>104000</v>
      </c>
      <c r="F1098" s="164">
        <v>111500</v>
      </c>
      <c r="G1098" s="165">
        <v>111500</v>
      </c>
    </row>
    <row r="1099" spans="1:7" ht="25.15" customHeight="1" x14ac:dyDescent="0.25">
      <c r="A1099" s="319" t="s">
        <v>155</v>
      </c>
      <c r="B1099" s="319"/>
      <c r="C1099" s="319"/>
      <c r="D1099" s="319"/>
      <c r="E1099" s="319"/>
      <c r="F1099" s="319"/>
      <c r="G1099" s="319"/>
    </row>
    <row r="1100" spans="1:7" ht="21.75" x14ac:dyDescent="0.2">
      <c r="A1100" s="154" t="s">
        <v>166</v>
      </c>
      <c r="B1100" s="155" t="s">
        <v>167</v>
      </c>
      <c r="C1100" s="155" t="s">
        <v>168</v>
      </c>
      <c r="D1100" s="155" t="s">
        <v>1</v>
      </c>
      <c r="E1100" s="155" t="s">
        <v>169</v>
      </c>
      <c r="F1100" s="155" t="s">
        <v>170</v>
      </c>
      <c r="G1100" s="156" t="s">
        <v>171</v>
      </c>
    </row>
    <row r="1101" spans="1:7" ht="21.75" x14ac:dyDescent="0.25">
      <c r="A1101" s="313" t="s">
        <v>172</v>
      </c>
      <c r="B1101" s="157" t="s">
        <v>1650</v>
      </c>
      <c r="C1101" s="157" t="s">
        <v>1651</v>
      </c>
      <c r="D1101" s="158">
        <v>900</v>
      </c>
      <c r="E1101" s="158">
        <v>0</v>
      </c>
      <c r="F1101" s="158">
        <v>0</v>
      </c>
      <c r="G1101" s="159">
        <v>0</v>
      </c>
    </row>
    <row r="1102" spans="1:7" ht="21.75" x14ac:dyDescent="0.25">
      <c r="A1102" s="314"/>
      <c r="B1102" s="157" t="s">
        <v>1652</v>
      </c>
      <c r="C1102" s="157" t="s">
        <v>1653</v>
      </c>
      <c r="D1102" s="158">
        <v>100</v>
      </c>
      <c r="E1102" s="158">
        <v>0</v>
      </c>
      <c r="F1102" s="158">
        <v>0</v>
      </c>
      <c r="G1102" s="159">
        <v>0</v>
      </c>
    </row>
    <row r="1103" spans="1:7" ht="21.75" x14ac:dyDescent="0.25">
      <c r="A1103" s="314"/>
      <c r="B1103" s="157" t="s">
        <v>1654</v>
      </c>
      <c r="C1103" s="157" t="s">
        <v>1655</v>
      </c>
      <c r="D1103" s="158">
        <v>700</v>
      </c>
      <c r="E1103" s="158">
        <v>0</v>
      </c>
      <c r="F1103" s="158">
        <v>0</v>
      </c>
      <c r="G1103" s="159">
        <v>0</v>
      </c>
    </row>
    <row r="1104" spans="1:7" ht="21.75" x14ac:dyDescent="0.25">
      <c r="A1104" s="314"/>
      <c r="B1104" s="157" t="s">
        <v>1656</v>
      </c>
      <c r="C1104" s="157" t="s">
        <v>1657</v>
      </c>
      <c r="D1104" s="158">
        <v>900</v>
      </c>
      <c r="E1104" s="158">
        <v>0</v>
      </c>
      <c r="F1104" s="158">
        <v>0</v>
      </c>
      <c r="G1104" s="159">
        <v>0</v>
      </c>
    </row>
    <row r="1105" spans="1:7" ht="21.75" x14ac:dyDescent="0.25">
      <c r="A1105" s="314"/>
      <c r="B1105" s="157" t="s">
        <v>1658</v>
      </c>
      <c r="C1105" s="157" t="s">
        <v>1659</v>
      </c>
      <c r="D1105" s="158">
        <v>200</v>
      </c>
      <c r="E1105" s="158">
        <v>0</v>
      </c>
      <c r="F1105" s="158">
        <v>0</v>
      </c>
      <c r="G1105" s="159">
        <v>0</v>
      </c>
    </row>
    <row r="1106" spans="1:7" ht="21.75" x14ac:dyDescent="0.25">
      <c r="A1106" s="314"/>
      <c r="B1106" s="157" t="s">
        <v>1660</v>
      </c>
      <c r="C1106" s="157" t="s">
        <v>1661</v>
      </c>
      <c r="D1106" s="158">
        <v>1000</v>
      </c>
      <c r="E1106" s="158">
        <v>0</v>
      </c>
      <c r="F1106" s="158">
        <v>0</v>
      </c>
      <c r="G1106" s="159">
        <v>0</v>
      </c>
    </row>
    <row r="1107" spans="1:7" ht="21.75" x14ac:dyDescent="0.25">
      <c r="A1107" s="314"/>
      <c r="B1107" s="157" t="s">
        <v>1662</v>
      </c>
      <c r="C1107" s="157" t="s">
        <v>1663</v>
      </c>
      <c r="D1107" s="158">
        <v>200</v>
      </c>
      <c r="E1107" s="158">
        <v>0</v>
      </c>
      <c r="F1107" s="158">
        <v>0</v>
      </c>
      <c r="G1107" s="159">
        <v>0</v>
      </c>
    </row>
    <row r="1108" spans="1:7" ht="21.75" x14ac:dyDescent="0.25">
      <c r="A1108" s="314"/>
      <c r="B1108" s="157" t="s">
        <v>1664</v>
      </c>
      <c r="C1108" s="157" t="s">
        <v>1665</v>
      </c>
      <c r="D1108" s="158">
        <v>1000</v>
      </c>
      <c r="E1108" s="158">
        <v>0</v>
      </c>
      <c r="F1108" s="158">
        <v>0</v>
      </c>
      <c r="G1108" s="159">
        <v>0</v>
      </c>
    </row>
    <row r="1109" spans="1:7" x14ac:dyDescent="0.25">
      <c r="A1109" s="314"/>
      <c r="B1109" s="157" t="s">
        <v>1666</v>
      </c>
      <c r="C1109" s="157"/>
      <c r="D1109" s="158">
        <v>500</v>
      </c>
      <c r="E1109" s="158">
        <v>0</v>
      </c>
      <c r="F1109" s="158">
        <v>0</v>
      </c>
      <c r="G1109" s="159">
        <v>0</v>
      </c>
    </row>
    <row r="1110" spans="1:7" x14ac:dyDescent="0.25">
      <c r="A1110" s="315"/>
      <c r="B1110" s="157"/>
      <c r="C1110" s="157"/>
      <c r="D1110" s="158">
        <v>0</v>
      </c>
      <c r="E1110" s="158">
        <v>5500</v>
      </c>
      <c r="F1110" s="158">
        <v>5500</v>
      </c>
      <c r="G1110" s="159">
        <v>5500</v>
      </c>
    </row>
    <row r="1111" spans="1:7" x14ac:dyDescent="0.25">
      <c r="A1111" s="316" t="s">
        <v>256</v>
      </c>
      <c r="B1111" s="316"/>
      <c r="C1111" s="317"/>
      <c r="D1111" s="160">
        <v>5500</v>
      </c>
      <c r="E1111" s="160">
        <v>5500</v>
      </c>
      <c r="F1111" s="160">
        <v>5500</v>
      </c>
      <c r="G1111" s="161">
        <v>5500</v>
      </c>
    </row>
    <row r="1112" spans="1:7" x14ac:dyDescent="0.25">
      <c r="A1112" s="166" t="s">
        <v>368</v>
      </c>
      <c r="B1112" s="157"/>
      <c r="C1112" s="157"/>
      <c r="D1112" s="158">
        <v>410600</v>
      </c>
      <c r="E1112" s="158">
        <v>410600</v>
      </c>
      <c r="F1112" s="158">
        <v>350000</v>
      </c>
      <c r="G1112" s="159">
        <v>350000</v>
      </c>
    </row>
    <row r="1113" spans="1:7" x14ac:dyDescent="0.25">
      <c r="A1113" s="316" t="s">
        <v>402</v>
      </c>
      <c r="B1113" s="316"/>
      <c r="C1113" s="317"/>
      <c r="D1113" s="160">
        <v>410600</v>
      </c>
      <c r="E1113" s="160">
        <v>410600</v>
      </c>
      <c r="F1113" s="160">
        <v>350000</v>
      </c>
      <c r="G1113" s="161">
        <v>350000</v>
      </c>
    </row>
    <row r="1114" spans="1:7" x14ac:dyDescent="0.25">
      <c r="A1114" s="166" t="s">
        <v>489</v>
      </c>
      <c r="B1114" s="157"/>
      <c r="C1114" s="157"/>
      <c r="D1114" s="158">
        <v>14500</v>
      </c>
      <c r="E1114" s="158">
        <v>14500</v>
      </c>
      <c r="F1114" s="158">
        <v>14500</v>
      </c>
      <c r="G1114" s="159">
        <v>14500</v>
      </c>
    </row>
    <row r="1115" spans="1:7" x14ac:dyDescent="0.25">
      <c r="A1115" s="316" t="s">
        <v>624</v>
      </c>
      <c r="B1115" s="316"/>
      <c r="C1115" s="317"/>
      <c r="D1115" s="160">
        <v>14500</v>
      </c>
      <c r="E1115" s="160">
        <v>14500</v>
      </c>
      <c r="F1115" s="160">
        <v>14500</v>
      </c>
      <c r="G1115" s="161">
        <v>14500</v>
      </c>
    </row>
    <row r="1116" spans="1:7" x14ac:dyDescent="0.25">
      <c r="A1116" s="166" t="s">
        <v>151</v>
      </c>
      <c r="B1116" s="157"/>
      <c r="C1116" s="157"/>
      <c r="D1116" s="158">
        <v>5000</v>
      </c>
      <c r="E1116" s="158">
        <v>5000</v>
      </c>
      <c r="F1116" s="158">
        <v>5000</v>
      </c>
      <c r="G1116" s="159">
        <v>5000</v>
      </c>
    </row>
    <row r="1117" spans="1:7" x14ac:dyDescent="0.25">
      <c r="A1117" s="316" t="s">
        <v>700</v>
      </c>
      <c r="B1117" s="316"/>
      <c r="C1117" s="317"/>
      <c r="D1117" s="160">
        <v>5000</v>
      </c>
      <c r="E1117" s="160">
        <v>5000</v>
      </c>
      <c r="F1117" s="160">
        <v>5000</v>
      </c>
      <c r="G1117" s="161">
        <v>5000</v>
      </c>
    </row>
    <row r="1118" spans="1:7" x14ac:dyDescent="0.25">
      <c r="A1118" s="316" t="s">
        <v>1667</v>
      </c>
      <c r="B1118" s="316"/>
      <c r="C1118" s="317"/>
      <c r="D1118" s="162">
        <v>435600</v>
      </c>
      <c r="E1118" s="162">
        <v>435600</v>
      </c>
      <c r="F1118" s="162">
        <v>375000</v>
      </c>
      <c r="G1118" s="163">
        <v>375000</v>
      </c>
    </row>
    <row r="1119" spans="1:7" ht="27" customHeight="1" x14ac:dyDescent="0.25">
      <c r="A1119" s="320" t="s">
        <v>1667</v>
      </c>
      <c r="B1119" s="320"/>
      <c r="C1119" s="321"/>
      <c r="D1119" s="164">
        <v>435600</v>
      </c>
      <c r="E1119" s="164">
        <v>435600</v>
      </c>
      <c r="F1119" s="164">
        <v>375000</v>
      </c>
      <c r="G1119" s="165">
        <v>375000</v>
      </c>
    </row>
    <row r="1120" spans="1:7" ht="25.15" customHeight="1" x14ac:dyDescent="0.25">
      <c r="A1120" s="319" t="s">
        <v>154</v>
      </c>
      <c r="B1120" s="319"/>
      <c r="C1120" s="319"/>
      <c r="D1120" s="319"/>
      <c r="E1120" s="319"/>
      <c r="F1120" s="319"/>
      <c r="G1120" s="319"/>
    </row>
    <row r="1121" spans="1:7" ht="21.75" x14ac:dyDescent="0.2">
      <c r="A1121" s="154" t="s">
        <v>166</v>
      </c>
      <c r="B1121" s="155" t="s">
        <v>167</v>
      </c>
      <c r="C1121" s="155" t="s">
        <v>168</v>
      </c>
      <c r="D1121" s="155" t="s">
        <v>1</v>
      </c>
      <c r="E1121" s="155" t="s">
        <v>169</v>
      </c>
      <c r="F1121" s="155" t="s">
        <v>170</v>
      </c>
      <c r="G1121" s="156" t="s">
        <v>171</v>
      </c>
    </row>
    <row r="1122" spans="1:7" x14ac:dyDescent="0.25">
      <c r="A1122" s="166" t="s">
        <v>172</v>
      </c>
      <c r="B1122" s="157"/>
      <c r="C1122" s="157"/>
      <c r="D1122" s="158">
        <v>110000</v>
      </c>
      <c r="E1122" s="158">
        <v>110000</v>
      </c>
      <c r="F1122" s="158">
        <v>110000</v>
      </c>
      <c r="G1122" s="159">
        <v>110000</v>
      </c>
    </row>
    <row r="1123" spans="1:7" x14ac:dyDescent="0.25">
      <c r="A1123" s="316" t="s">
        <v>256</v>
      </c>
      <c r="B1123" s="316"/>
      <c r="C1123" s="317"/>
      <c r="D1123" s="160">
        <v>110000</v>
      </c>
      <c r="E1123" s="160">
        <v>110000</v>
      </c>
      <c r="F1123" s="160">
        <v>110000</v>
      </c>
      <c r="G1123" s="161">
        <v>110000</v>
      </c>
    </row>
    <row r="1124" spans="1:7" x14ac:dyDescent="0.25">
      <c r="A1124" s="166" t="s">
        <v>257</v>
      </c>
      <c r="B1124" s="157"/>
      <c r="C1124" s="157"/>
      <c r="D1124" s="158">
        <v>50000</v>
      </c>
      <c r="E1124" s="158">
        <v>30000</v>
      </c>
      <c r="F1124" s="158">
        <v>40000</v>
      </c>
      <c r="G1124" s="159">
        <v>40000</v>
      </c>
    </row>
    <row r="1125" spans="1:7" x14ac:dyDescent="0.25">
      <c r="A1125" s="316" t="s">
        <v>367</v>
      </c>
      <c r="B1125" s="316"/>
      <c r="C1125" s="317"/>
      <c r="D1125" s="160">
        <v>50000</v>
      </c>
      <c r="E1125" s="160">
        <v>30000</v>
      </c>
      <c r="F1125" s="160">
        <v>40000</v>
      </c>
      <c r="G1125" s="161">
        <v>40000</v>
      </c>
    </row>
    <row r="1126" spans="1:7" ht="21.75" x14ac:dyDescent="0.25">
      <c r="A1126" s="313" t="s">
        <v>368</v>
      </c>
      <c r="B1126" s="157"/>
      <c r="C1126" s="157" t="s">
        <v>1668</v>
      </c>
      <c r="D1126" s="158">
        <v>1500000</v>
      </c>
      <c r="E1126" s="158">
        <v>0</v>
      </c>
      <c r="F1126" s="158">
        <v>0</v>
      </c>
      <c r="G1126" s="159">
        <v>0</v>
      </c>
    </row>
    <row r="1127" spans="1:7" x14ac:dyDescent="0.25">
      <c r="A1127" s="315"/>
      <c r="B1127" s="157"/>
      <c r="C1127" s="157"/>
      <c r="D1127" s="158">
        <v>2812500</v>
      </c>
      <c r="E1127" s="158">
        <v>3650000</v>
      </c>
      <c r="F1127" s="158">
        <v>3417500</v>
      </c>
      <c r="G1127" s="159">
        <v>3620000</v>
      </c>
    </row>
    <row r="1128" spans="1:7" x14ac:dyDescent="0.25">
      <c r="A1128" s="316" t="s">
        <v>402</v>
      </c>
      <c r="B1128" s="316"/>
      <c r="C1128" s="317"/>
      <c r="D1128" s="160">
        <v>4312500</v>
      </c>
      <c r="E1128" s="160">
        <v>3650000</v>
      </c>
      <c r="F1128" s="160">
        <v>3417500</v>
      </c>
      <c r="G1128" s="161">
        <v>3620000</v>
      </c>
    </row>
    <row r="1129" spans="1:7" x14ac:dyDescent="0.25">
      <c r="A1129" s="166" t="s">
        <v>489</v>
      </c>
      <c r="B1129" s="157"/>
      <c r="C1129" s="157"/>
      <c r="D1129" s="158">
        <v>10000</v>
      </c>
      <c r="E1129" s="158">
        <v>10000</v>
      </c>
      <c r="F1129" s="158">
        <v>10000</v>
      </c>
      <c r="G1129" s="159">
        <v>10000</v>
      </c>
    </row>
    <row r="1130" spans="1:7" x14ac:dyDescent="0.25">
      <c r="A1130" s="316" t="s">
        <v>624</v>
      </c>
      <c r="B1130" s="316"/>
      <c r="C1130" s="317"/>
      <c r="D1130" s="160">
        <v>10000</v>
      </c>
      <c r="E1130" s="160">
        <v>10000</v>
      </c>
      <c r="F1130" s="160">
        <v>10000</v>
      </c>
      <c r="G1130" s="161">
        <v>10000</v>
      </c>
    </row>
    <row r="1131" spans="1:7" x14ac:dyDescent="0.25">
      <c r="A1131" s="166" t="s">
        <v>151</v>
      </c>
      <c r="B1131" s="157"/>
      <c r="C1131" s="157"/>
      <c r="D1131" s="158">
        <v>85000</v>
      </c>
      <c r="E1131" s="158">
        <v>100000</v>
      </c>
      <c r="F1131" s="158">
        <v>100000</v>
      </c>
      <c r="G1131" s="159">
        <v>90000</v>
      </c>
    </row>
    <row r="1132" spans="1:7" x14ac:dyDescent="0.25">
      <c r="A1132" s="316" t="s">
        <v>700</v>
      </c>
      <c r="B1132" s="316"/>
      <c r="C1132" s="317"/>
      <c r="D1132" s="160">
        <v>85000</v>
      </c>
      <c r="E1132" s="160">
        <v>100000</v>
      </c>
      <c r="F1132" s="160">
        <v>100000</v>
      </c>
      <c r="G1132" s="161">
        <v>90000</v>
      </c>
    </row>
    <row r="1133" spans="1:7" x14ac:dyDescent="0.25">
      <c r="A1133" s="316" t="s">
        <v>1669</v>
      </c>
      <c r="B1133" s="316"/>
      <c r="C1133" s="317"/>
      <c r="D1133" s="162">
        <v>4567500</v>
      </c>
      <c r="E1133" s="162">
        <v>3900000</v>
      </c>
      <c r="F1133" s="162">
        <v>3677500</v>
      </c>
      <c r="G1133" s="163">
        <v>3870000</v>
      </c>
    </row>
    <row r="1134" spans="1:7" ht="27" customHeight="1" x14ac:dyDescent="0.25">
      <c r="A1134" s="320" t="s">
        <v>1669</v>
      </c>
      <c r="B1134" s="320"/>
      <c r="C1134" s="321"/>
      <c r="D1134" s="164">
        <v>4567500</v>
      </c>
      <c r="E1134" s="164">
        <v>3900000</v>
      </c>
      <c r="F1134" s="164">
        <v>3677500</v>
      </c>
      <c r="G1134" s="165">
        <v>3870000</v>
      </c>
    </row>
    <row r="1135" spans="1:7" ht="25.15" customHeight="1" x14ac:dyDescent="0.25">
      <c r="A1135" s="319" t="s">
        <v>153</v>
      </c>
      <c r="B1135" s="319"/>
      <c r="C1135" s="319"/>
      <c r="D1135" s="319"/>
      <c r="E1135" s="319"/>
      <c r="F1135" s="319"/>
      <c r="G1135" s="319"/>
    </row>
    <row r="1136" spans="1:7" ht="21.75" x14ac:dyDescent="0.2">
      <c r="A1136" s="154" t="s">
        <v>166</v>
      </c>
      <c r="B1136" s="155" t="s">
        <v>167</v>
      </c>
      <c r="C1136" s="155" t="s">
        <v>168</v>
      </c>
      <c r="D1136" s="155" t="s">
        <v>1</v>
      </c>
      <c r="E1136" s="155" t="s">
        <v>169</v>
      </c>
      <c r="F1136" s="155" t="s">
        <v>170</v>
      </c>
      <c r="G1136" s="156" t="s">
        <v>171</v>
      </c>
    </row>
    <row r="1137" spans="1:7" x14ac:dyDescent="0.25">
      <c r="A1137" s="313" t="s">
        <v>172</v>
      </c>
      <c r="B1137" s="157" t="s">
        <v>1670</v>
      </c>
      <c r="C1137" s="157" t="s">
        <v>1671</v>
      </c>
      <c r="D1137" s="158">
        <v>0</v>
      </c>
      <c r="E1137" s="158">
        <v>1400</v>
      </c>
      <c r="F1137" s="158">
        <v>1400</v>
      </c>
      <c r="G1137" s="159">
        <v>1400</v>
      </c>
    </row>
    <row r="1138" spans="1:7" x14ac:dyDescent="0.25">
      <c r="A1138" s="314"/>
      <c r="B1138" s="157" t="s">
        <v>1672</v>
      </c>
      <c r="C1138" s="157" t="s">
        <v>1673</v>
      </c>
      <c r="D1138" s="158">
        <v>1311</v>
      </c>
      <c r="E1138" s="158">
        <v>0</v>
      </c>
      <c r="F1138" s="158">
        <v>0</v>
      </c>
      <c r="G1138" s="159">
        <v>0</v>
      </c>
    </row>
    <row r="1139" spans="1:7" x14ac:dyDescent="0.25">
      <c r="A1139" s="314"/>
      <c r="B1139" s="157" t="s">
        <v>1674</v>
      </c>
      <c r="C1139" s="157" t="s">
        <v>1675</v>
      </c>
      <c r="D1139" s="158">
        <v>0</v>
      </c>
      <c r="E1139" s="158">
        <v>300</v>
      </c>
      <c r="F1139" s="158">
        <v>300</v>
      </c>
      <c r="G1139" s="159">
        <v>300</v>
      </c>
    </row>
    <row r="1140" spans="1:7" x14ac:dyDescent="0.25">
      <c r="A1140" s="314"/>
      <c r="B1140" s="157" t="s">
        <v>1674</v>
      </c>
      <c r="C1140" s="157" t="s">
        <v>1676</v>
      </c>
      <c r="D1140" s="158">
        <v>0</v>
      </c>
      <c r="E1140" s="158">
        <v>300</v>
      </c>
      <c r="F1140" s="158">
        <v>300</v>
      </c>
      <c r="G1140" s="159">
        <v>300</v>
      </c>
    </row>
    <row r="1141" spans="1:7" x14ac:dyDescent="0.25">
      <c r="A1141" s="314"/>
      <c r="B1141" s="157" t="s">
        <v>1674</v>
      </c>
      <c r="C1141" s="157" t="s">
        <v>1677</v>
      </c>
      <c r="D1141" s="158">
        <v>0</v>
      </c>
      <c r="E1141" s="158">
        <v>300</v>
      </c>
      <c r="F1141" s="158">
        <v>300</v>
      </c>
      <c r="G1141" s="159">
        <v>300</v>
      </c>
    </row>
    <row r="1142" spans="1:7" x14ac:dyDescent="0.25">
      <c r="A1142" s="314"/>
      <c r="B1142" s="157" t="s">
        <v>1674</v>
      </c>
      <c r="C1142" s="157" t="s">
        <v>1678</v>
      </c>
      <c r="D1142" s="158">
        <v>0</v>
      </c>
      <c r="E1142" s="158">
        <v>300</v>
      </c>
      <c r="F1142" s="158">
        <v>300</v>
      </c>
      <c r="G1142" s="159">
        <v>300</v>
      </c>
    </row>
    <row r="1143" spans="1:7" x14ac:dyDescent="0.25">
      <c r="A1143" s="314"/>
      <c r="B1143" s="157" t="s">
        <v>1674</v>
      </c>
      <c r="C1143" s="157" t="s">
        <v>1679</v>
      </c>
      <c r="D1143" s="158">
        <v>211</v>
      </c>
      <c r="E1143" s="158">
        <v>0</v>
      </c>
      <c r="F1143" s="158">
        <v>0</v>
      </c>
      <c r="G1143" s="159">
        <v>0</v>
      </c>
    </row>
    <row r="1144" spans="1:7" x14ac:dyDescent="0.25">
      <c r="A1144" s="314"/>
      <c r="B1144" s="157" t="s">
        <v>1674</v>
      </c>
      <c r="C1144" s="157" t="s">
        <v>1680</v>
      </c>
      <c r="D1144" s="158">
        <v>211</v>
      </c>
      <c r="E1144" s="158">
        <v>0</v>
      </c>
      <c r="F1144" s="158">
        <v>0</v>
      </c>
      <c r="G1144" s="159">
        <v>0</v>
      </c>
    </row>
    <row r="1145" spans="1:7" x14ac:dyDescent="0.25">
      <c r="A1145" s="314"/>
      <c r="B1145" s="157" t="s">
        <v>1681</v>
      </c>
      <c r="C1145" s="157" t="s">
        <v>1682</v>
      </c>
      <c r="D1145" s="158">
        <v>225</v>
      </c>
      <c r="E1145" s="158">
        <v>0</v>
      </c>
      <c r="F1145" s="158">
        <v>0</v>
      </c>
      <c r="G1145" s="159">
        <v>0</v>
      </c>
    </row>
    <row r="1146" spans="1:7" x14ac:dyDescent="0.25">
      <c r="A1146" s="314"/>
      <c r="B1146" s="157" t="s">
        <v>1683</v>
      </c>
      <c r="C1146" s="157" t="s">
        <v>1684</v>
      </c>
      <c r="D1146" s="158">
        <v>0</v>
      </c>
      <c r="E1146" s="158">
        <v>400</v>
      </c>
      <c r="F1146" s="158">
        <v>400</v>
      </c>
      <c r="G1146" s="159">
        <v>400</v>
      </c>
    </row>
    <row r="1147" spans="1:7" x14ac:dyDescent="0.25">
      <c r="A1147" s="314"/>
      <c r="B1147" s="157" t="s">
        <v>1683</v>
      </c>
      <c r="C1147" s="157" t="s">
        <v>1685</v>
      </c>
      <c r="D1147" s="158">
        <v>0</v>
      </c>
      <c r="E1147" s="158">
        <v>400</v>
      </c>
      <c r="F1147" s="158">
        <v>400</v>
      </c>
      <c r="G1147" s="159">
        <v>400</v>
      </c>
    </row>
    <row r="1148" spans="1:7" x14ac:dyDescent="0.25">
      <c r="A1148" s="314"/>
      <c r="B1148" s="157" t="s">
        <v>1686</v>
      </c>
      <c r="C1148" s="157" t="s">
        <v>1687</v>
      </c>
      <c r="D1148" s="158">
        <v>225</v>
      </c>
      <c r="E1148" s="158">
        <v>0</v>
      </c>
      <c r="F1148" s="158">
        <v>0</v>
      </c>
      <c r="G1148" s="159">
        <v>0</v>
      </c>
    </row>
    <row r="1149" spans="1:7" x14ac:dyDescent="0.25">
      <c r="A1149" s="314"/>
      <c r="B1149" s="157" t="s">
        <v>1688</v>
      </c>
      <c r="C1149" s="157" t="s">
        <v>1689</v>
      </c>
      <c r="D1149" s="158">
        <v>225</v>
      </c>
      <c r="E1149" s="158">
        <v>0</v>
      </c>
      <c r="F1149" s="158">
        <v>0</v>
      </c>
      <c r="G1149" s="159">
        <v>0</v>
      </c>
    </row>
    <row r="1150" spans="1:7" ht="43.5" x14ac:dyDescent="0.25">
      <c r="A1150" s="314"/>
      <c r="B1150" s="157" t="s">
        <v>1690</v>
      </c>
      <c r="C1150" s="157" t="s">
        <v>1691</v>
      </c>
      <c r="D1150" s="158">
        <v>0</v>
      </c>
      <c r="E1150" s="158">
        <v>35000</v>
      </c>
      <c r="F1150" s="158">
        <v>35000</v>
      </c>
      <c r="G1150" s="159">
        <v>35000</v>
      </c>
    </row>
    <row r="1151" spans="1:7" ht="43.5" x14ac:dyDescent="0.25">
      <c r="A1151" s="314"/>
      <c r="B1151" s="157" t="s">
        <v>1690</v>
      </c>
      <c r="C1151" s="157" t="s">
        <v>1692</v>
      </c>
      <c r="D1151" s="158">
        <v>35226</v>
      </c>
      <c r="E1151" s="158">
        <v>0</v>
      </c>
      <c r="F1151" s="158">
        <v>0</v>
      </c>
      <c r="G1151" s="159">
        <v>0</v>
      </c>
    </row>
    <row r="1152" spans="1:7" ht="32.6" x14ac:dyDescent="0.25">
      <c r="A1152" s="314"/>
      <c r="B1152" s="157" t="s">
        <v>1693</v>
      </c>
      <c r="C1152" s="157" t="s">
        <v>1694</v>
      </c>
      <c r="D1152" s="158">
        <v>0</v>
      </c>
      <c r="E1152" s="158">
        <v>20000</v>
      </c>
      <c r="F1152" s="158">
        <v>20000</v>
      </c>
      <c r="G1152" s="159">
        <v>20000</v>
      </c>
    </row>
    <row r="1153" spans="1:7" ht="32.6" x14ac:dyDescent="0.25">
      <c r="A1153" s="314"/>
      <c r="B1153" s="157" t="s">
        <v>1693</v>
      </c>
      <c r="C1153" s="157" t="s">
        <v>1695</v>
      </c>
      <c r="D1153" s="158">
        <v>19570</v>
      </c>
      <c r="E1153" s="158">
        <v>0</v>
      </c>
      <c r="F1153" s="158">
        <v>0</v>
      </c>
      <c r="G1153" s="159">
        <v>0</v>
      </c>
    </row>
    <row r="1154" spans="1:7" x14ac:dyDescent="0.25">
      <c r="A1154" s="314"/>
      <c r="B1154" s="157" t="s">
        <v>1696</v>
      </c>
      <c r="C1154" s="157" t="s">
        <v>1697</v>
      </c>
      <c r="D1154" s="158">
        <v>0</v>
      </c>
      <c r="E1154" s="158">
        <v>1000</v>
      </c>
      <c r="F1154" s="158">
        <v>1000</v>
      </c>
      <c r="G1154" s="159">
        <v>1000</v>
      </c>
    </row>
    <row r="1155" spans="1:7" ht="21.75" x14ac:dyDescent="0.25">
      <c r="A1155" s="314"/>
      <c r="B1155" s="157" t="s">
        <v>1698</v>
      </c>
      <c r="C1155" s="157" t="s">
        <v>1699</v>
      </c>
      <c r="D1155" s="158">
        <v>0</v>
      </c>
      <c r="E1155" s="158">
        <v>250</v>
      </c>
      <c r="F1155" s="158">
        <v>250</v>
      </c>
      <c r="G1155" s="159">
        <v>250</v>
      </c>
    </row>
    <row r="1156" spans="1:7" ht="21.75" x14ac:dyDescent="0.25">
      <c r="A1156" s="314"/>
      <c r="B1156" s="157" t="s">
        <v>1031</v>
      </c>
      <c r="C1156" s="157" t="s">
        <v>1700</v>
      </c>
      <c r="D1156" s="158">
        <v>0</v>
      </c>
      <c r="E1156" s="158">
        <v>225</v>
      </c>
      <c r="F1156" s="158">
        <v>225</v>
      </c>
      <c r="G1156" s="159">
        <v>225</v>
      </c>
    </row>
    <row r="1157" spans="1:7" ht="21.75" x14ac:dyDescent="0.25">
      <c r="A1157" s="314"/>
      <c r="B1157" s="157" t="s">
        <v>1031</v>
      </c>
      <c r="C1157" s="157" t="s">
        <v>1701</v>
      </c>
      <c r="D1157" s="158">
        <v>0</v>
      </c>
      <c r="E1157" s="158">
        <v>225</v>
      </c>
      <c r="F1157" s="158">
        <v>225</v>
      </c>
      <c r="G1157" s="159">
        <v>225</v>
      </c>
    </row>
    <row r="1158" spans="1:7" ht="21.75" x14ac:dyDescent="0.25">
      <c r="A1158" s="314"/>
      <c r="B1158" s="157" t="s">
        <v>1031</v>
      </c>
      <c r="C1158" s="157" t="s">
        <v>1702</v>
      </c>
      <c r="D1158" s="158">
        <v>0</v>
      </c>
      <c r="E1158" s="158">
        <v>225</v>
      </c>
      <c r="F1158" s="158">
        <v>225</v>
      </c>
      <c r="G1158" s="159">
        <v>225</v>
      </c>
    </row>
    <row r="1159" spans="1:7" ht="21.75" x14ac:dyDescent="0.25">
      <c r="A1159" s="314"/>
      <c r="B1159" s="157" t="s">
        <v>1031</v>
      </c>
      <c r="C1159" s="157" t="s">
        <v>1703</v>
      </c>
      <c r="D1159" s="158">
        <v>0</v>
      </c>
      <c r="E1159" s="158">
        <v>225</v>
      </c>
      <c r="F1159" s="158">
        <v>225</v>
      </c>
      <c r="G1159" s="159">
        <v>225</v>
      </c>
    </row>
    <row r="1160" spans="1:7" ht="21.75" x14ac:dyDescent="0.25">
      <c r="A1160" s="314"/>
      <c r="B1160" s="157" t="s">
        <v>1031</v>
      </c>
      <c r="C1160" s="157" t="s">
        <v>1704</v>
      </c>
      <c r="D1160" s="158">
        <v>0</v>
      </c>
      <c r="E1160" s="158">
        <v>225</v>
      </c>
      <c r="F1160" s="158">
        <v>225</v>
      </c>
      <c r="G1160" s="159">
        <v>225</v>
      </c>
    </row>
    <row r="1161" spans="1:7" ht="21.75" x14ac:dyDescent="0.25">
      <c r="A1161" s="314"/>
      <c r="B1161" s="157" t="s">
        <v>1031</v>
      </c>
      <c r="C1161" s="157" t="s">
        <v>1705</v>
      </c>
      <c r="D1161" s="158">
        <v>0</v>
      </c>
      <c r="E1161" s="158">
        <v>245</v>
      </c>
      <c r="F1161" s="158">
        <v>245</v>
      </c>
      <c r="G1161" s="159">
        <v>245</v>
      </c>
    </row>
    <row r="1162" spans="1:7" ht="21.75" x14ac:dyDescent="0.25">
      <c r="A1162" s="314"/>
      <c r="B1162" s="157" t="s">
        <v>1031</v>
      </c>
      <c r="C1162" s="157" t="s">
        <v>1706</v>
      </c>
      <c r="D1162" s="158">
        <v>0</v>
      </c>
      <c r="E1162" s="158">
        <v>245</v>
      </c>
      <c r="F1162" s="158">
        <v>245</v>
      </c>
      <c r="G1162" s="159">
        <v>245</v>
      </c>
    </row>
    <row r="1163" spans="1:7" ht="21.75" x14ac:dyDescent="0.25">
      <c r="A1163" s="314"/>
      <c r="B1163" s="157" t="s">
        <v>1031</v>
      </c>
      <c r="C1163" s="157" t="s">
        <v>1707</v>
      </c>
      <c r="D1163" s="158">
        <v>0</v>
      </c>
      <c r="E1163" s="158">
        <v>245</v>
      </c>
      <c r="F1163" s="158">
        <v>245</v>
      </c>
      <c r="G1163" s="159">
        <v>245</v>
      </c>
    </row>
    <row r="1164" spans="1:7" ht="21.75" x14ac:dyDescent="0.25">
      <c r="A1164" s="314"/>
      <c r="B1164" s="157" t="s">
        <v>1031</v>
      </c>
      <c r="C1164" s="157" t="s">
        <v>1708</v>
      </c>
      <c r="D1164" s="158">
        <v>0</v>
      </c>
      <c r="E1164" s="158">
        <v>245</v>
      </c>
      <c r="F1164" s="158">
        <v>245</v>
      </c>
      <c r="G1164" s="159">
        <v>245</v>
      </c>
    </row>
    <row r="1165" spans="1:7" ht="21.75" x14ac:dyDescent="0.25">
      <c r="A1165" s="314"/>
      <c r="B1165" s="157" t="s">
        <v>1031</v>
      </c>
      <c r="C1165" s="157" t="s">
        <v>1709</v>
      </c>
      <c r="D1165" s="158">
        <v>227</v>
      </c>
      <c r="E1165" s="158">
        <v>0</v>
      </c>
      <c r="F1165" s="158">
        <v>0</v>
      </c>
      <c r="G1165" s="159">
        <v>0</v>
      </c>
    </row>
    <row r="1166" spans="1:7" ht="21.75" x14ac:dyDescent="0.25">
      <c r="A1166" s="314"/>
      <c r="B1166" s="157" t="s">
        <v>1031</v>
      </c>
      <c r="C1166" s="157" t="s">
        <v>1710</v>
      </c>
      <c r="D1166" s="158">
        <v>227</v>
      </c>
      <c r="E1166" s="158">
        <v>0</v>
      </c>
      <c r="F1166" s="158">
        <v>0</v>
      </c>
      <c r="G1166" s="159">
        <v>0</v>
      </c>
    </row>
    <row r="1167" spans="1:7" ht="21.75" x14ac:dyDescent="0.25">
      <c r="A1167" s="314"/>
      <c r="B1167" s="157" t="s">
        <v>1711</v>
      </c>
      <c r="C1167" s="157" t="s">
        <v>1712</v>
      </c>
      <c r="D1167" s="158">
        <v>239</v>
      </c>
      <c r="E1167" s="158">
        <v>0</v>
      </c>
      <c r="F1167" s="158">
        <v>0</v>
      </c>
      <c r="G1167" s="159">
        <v>0</v>
      </c>
    </row>
    <row r="1168" spans="1:7" ht="21.75" x14ac:dyDescent="0.25">
      <c r="A1168" s="314"/>
      <c r="B1168" s="157" t="s">
        <v>1713</v>
      </c>
      <c r="C1168" s="157" t="s">
        <v>1714</v>
      </c>
      <c r="D1168" s="158">
        <v>260</v>
      </c>
      <c r="E1168" s="158">
        <v>0</v>
      </c>
      <c r="F1168" s="158">
        <v>0</v>
      </c>
      <c r="G1168" s="159">
        <v>0</v>
      </c>
    </row>
    <row r="1169" spans="1:7" ht="21.75" x14ac:dyDescent="0.25">
      <c r="A1169" s="314"/>
      <c r="B1169" s="157" t="s">
        <v>1715</v>
      </c>
      <c r="C1169" s="157" t="s">
        <v>1716</v>
      </c>
      <c r="D1169" s="158">
        <v>260</v>
      </c>
      <c r="E1169" s="158">
        <v>0</v>
      </c>
      <c r="F1169" s="158">
        <v>0</v>
      </c>
      <c r="G1169" s="159">
        <v>0</v>
      </c>
    </row>
    <row r="1170" spans="1:7" ht="21.75" x14ac:dyDescent="0.25">
      <c r="A1170" s="314"/>
      <c r="B1170" s="157" t="s">
        <v>1715</v>
      </c>
      <c r="C1170" s="157" t="s">
        <v>1717</v>
      </c>
      <c r="D1170" s="158">
        <v>245</v>
      </c>
      <c r="E1170" s="158">
        <v>0</v>
      </c>
      <c r="F1170" s="158">
        <v>0</v>
      </c>
      <c r="G1170" s="159">
        <v>0</v>
      </c>
    </row>
    <row r="1171" spans="1:7" ht="21.75" x14ac:dyDescent="0.25">
      <c r="A1171" s="314"/>
      <c r="B1171" s="157" t="s">
        <v>1715</v>
      </c>
      <c r="C1171" s="157" t="s">
        <v>1718</v>
      </c>
      <c r="D1171" s="158">
        <v>245</v>
      </c>
      <c r="E1171" s="158">
        <v>0</v>
      </c>
      <c r="F1171" s="158">
        <v>0</v>
      </c>
      <c r="G1171" s="159">
        <v>0</v>
      </c>
    </row>
    <row r="1172" spans="1:7" ht="21.75" x14ac:dyDescent="0.25">
      <c r="A1172" s="314"/>
      <c r="B1172" s="157" t="s">
        <v>1715</v>
      </c>
      <c r="C1172" s="157" t="s">
        <v>1719</v>
      </c>
      <c r="D1172" s="158">
        <v>245</v>
      </c>
      <c r="E1172" s="158">
        <v>0</v>
      </c>
      <c r="F1172" s="158">
        <v>0</v>
      </c>
      <c r="G1172" s="159">
        <v>0</v>
      </c>
    </row>
    <row r="1173" spans="1:7" ht="21.75" x14ac:dyDescent="0.25">
      <c r="A1173" s="314"/>
      <c r="B1173" s="157" t="s">
        <v>1715</v>
      </c>
      <c r="C1173" s="157" t="s">
        <v>1720</v>
      </c>
      <c r="D1173" s="158">
        <v>245</v>
      </c>
      <c r="E1173" s="158">
        <v>0</v>
      </c>
      <c r="F1173" s="158">
        <v>0</v>
      </c>
      <c r="G1173" s="159">
        <v>0</v>
      </c>
    </row>
    <row r="1174" spans="1:7" x14ac:dyDescent="0.25">
      <c r="A1174" s="314"/>
      <c r="B1174" s="157" t="s">
        <v>1721</v>
      </c>
      <c r="C1174" s="157" t="s">
        <v>1722</v>
      </c>
      <c r="D1174" s="158">
        <v>0</v>
      </c>
      <c r="E1174" s="158">
        <v>160</v>
      </c>
      <c r="F1174" s="158">
        <v>160</v>
      </c>
      <c r="G1174" s="159">
        <v>160</v>
      </c>
    </row>
    <row r="1175" spans="1:7" x14ac:dyDescent="0.25">
      <c r="A1175" s="314"/>
      <c r="B1175" s="157" t="s">
        <v>1723</v>
      </c>
      <c r="C1175" s="157" t="s">
        <v>1724</v>
      </c>
      <c r="D1175" s="158">
        <v>0</v>
      </c>
      <c r="E1175" s="158">
        <v>1000</v>
      </c>
      <c r="F1175" s="158">
        <v>1000</v>
      </c>
      <c r="G1175" s="159">
        <v>1000</v>
      </c>
    </row>
    <row r="1176" spans="1:7" x14ac:dyDescent="0.25">
      <c r="A1176" s="314"/>
      <c r="B1176" s="157" t="s">
        <v>1725</v>
      </c>
      <c r="C1176" s="157" t="s">
        <v>1726</v>
      </c>
      <c r="D1176" s="158">
        <v>0</v>
      </c>
      <c r="E1176" s="158">
        <v>200</v>
      </c>
      <c r="F1176" s="158">
        <v>200</v>
      </c>
      <c r="G1176" s="159">
        <v>200</v>
      </c>
    </row>
    <row r="1177" spans="1:7" ht="43.5" x14ac:dyDescent="0.25">
      <c r="A1177" s="314"/>
      <c r="B1177" s="157" t="s">
        <v>1727</v>
      </c>
      <c r="C1177" s="157" t="s">
        <v>1728</v>
      </c>
      <c r="D1177" s="158">
        <v>824</v>
      </c>
      <c r="E1177" s="158">
        <v>0</v>
      </c>
      <c r="F1177" s="158">
        <v>0</v>
      </c>
      <c r="G1177" s="159">
        <v>0</v>
      </c>
    </row>
    <row r="1178" spans="1:7" ht="43.5" x14ac:dyDescent="0.25">
      <c r="A1178" s="314"/>
      <c r="B1178" s="157" t="s">
        <v>1727</v>
      </c>
      <c r="C1178" s="157" t="s">
        <v>1729</v>
      </c>
      <c r="D1178" s="158">
        <v>0</v>
      </c>
      <c r="E1178" s="158">
        <v>620</v>
      </c>
      <c r="F1178" s="158">
        <v>620</v>
      </c>
      <c r="G1178" s="159">
        <v>620</v>
      </c>
    </row>
    <row r="1179" spans="1:7" x14ac:dyDescent="0.25">
      <c r="A1179" s="314"/>
      <c r="B1179" s="157" t="s">
        <v>1730</v>
      </c>
      <c r="C1179" s="157" t="s">
        <v>1731</v>
      </c>
      <c r="D1179" s="158">
        <v>0</v>
      </c>
      <c r="E1179" s="158">
        <v>435</v>
      </c>
      <c r="F1179" s="158">
        <v>435</v>
      </c>
      <c r="G1179" s="159">
        <v>435</v>
      </c>
    </row>
    <row r="1180" spans="1:7" x14ac:dyDescent="0.25">
      <c r="A1180" s="314"/>
      <c r="B1180" s="157" t="s">
        <v>1730</v>
      </c>
      <c r="C1180" s="157" t="s">
        <v>1732</v>
      </c>
      <c r="D1180" s="158">
        <v>0</v>
      </c>
      <c r="E1180" s="158">
        <v>435</v>
      </c>
      <c r="F1180" s="158">
        <v>435</v>
      </c>
      <c r="G1180" s="159">
        <v>435</v>
      </c>
    </row>
    <row r="1181" spans="1:7" x14ac:dyDescent="0.25">
      <c r="A1181" s="314"/>
      <c r="B1181" s="157" t="s">
        <v>1730</v>
      </c>
      <c r="C1181" s="157" t="s">
        <v>1733</v>
      </c>
      <c r="D1181" s="158">
        <v>0</v>
      </c>
      <c r="E1181" s="158">
        <v>435</v>
      </c>
      <c r="F1181" s="158">
        <v>435</v>
      </c>
      <c r="G1181" s="159">
        <v>435</v>
      </c>
    </row>
    <row r="1182" spans="1:7" x14ac:dyDescent="0.25">
      <c r="A1182" s="314"/>
      <c r="B1182" s="157" t="s">
        <v>1734</v>
      </c>
      <c r="C1182" s="157" t="s">
        <v>1735</v>
      </c>
      <c r="D1182" s="158">
        <v>770</v>
      </c>
      <c r="E1182" s="158">
        <v>0</v>
      </c>
      <c r="F1182" s="158">
        <v>0</v>
      </c>
      <c r="G1182" s="159">
        <v>0</v>
      </c>
    </row>
    <row r="1183" spans="1:7" x14ac:dyDescent="0.25">
      <c r="A1183" s="314"/>
      <c r="B1183" s="157" t="s">
        <v>1736</v>
      </c>
      <c r="C1183" s="157" t="s">
        <v>1737</v>
      </c>
      <c r="D1183" s="158">
        <v>726</v>
      </c>
      <c r="E1183" s="158">
        <v>0</v>
      </c>
      <c r="F1183" s="158">
        <v>0</v>
      </c>
      <c r="G1183" s="159">
        <v>0</v>
      </c>
    </row>
    <row r="1184" spans="1:7" x14ac:dyDescent="0.25">
      <c r="A1184" s="314"/>
      <c r="B1184" s="157" t="s">
        <v>1736</v>
      </c>
      <c r="C1184" s="157" t="s">
        <v>1738</v>
      </c>
      <c r="D1184" s="158">
        <v>726</v>
      </c>
      <c r="E1184" s="158">
        <v>0</v>
      </c>
      <c r="F1184" s="158">
        <v>0</v>
      </c>
      <c r="G1184" s="159">
        <v>0</v>
      </c>
    </row>
    <row r="1185" spans="1:7" x14ac:dyDescent="0.25">
      <c r="A1185" s="314"/>
      <c r="B1185" s="157" t="s">
        <v>1739</v>
      </c>
      <c r="C1185" s="157" t="s">
        <v>1740</v>
      </c>
      <c r="D1185" s="158">
        <v>1236</v>
      </c>
      <c r="E1185" s="158">
        <v>0</v>
      </c>
      <c r="F1185" s="158">
        <v>0</v>
      </c>
      <c r="G1185" s="159">
        <v>0</v>
      </c>
    </row>
    <row r="1186" spans="1:7" x14ac:dyDescent="0.25">
      <c r="A1186" s="314"/>
      <c r="B1186" s="157" t="s">
        <v>1741</v>
      </c>
      <c r="C1186" s="157" t="s">
        <v>1742</v>
      </c>
      <c r="D1186" s="158">
        <v>0</v>
      </c>
      <c r="E1186" s="158">
        <v>450</v>
      </c>
      <c r="F1186" s="158">
        <v>450</v>
      </c>
      <c r="G1186" s="159">
        <v>450</v>
      </c>
    </row>
    <row r="1187" spans="1:7" x14ac:dyDescent="0.25">
      <c r="A1187" s="314"/>
      <c r="B1187" s="157" t="s">
        <v>1743</v>
      </c>
      <c r="C1187" s="157" t="s">
        <v>1744</v>
      </c>
      <c r="D1187" s="158">
        <v>410</v>
      </c>
      <c r="E1187" s="158">
        <v>0</v>
      </c>
      <c r="F1187" s="158">
        <v>0</v>
      </c>
      <c r="G1187" s="159">
        <v>0</v>
      </c>
    </row>
    <row r="1188" spans="1:7" ht="21.75" x14ac:dyDescent="0.25">
      <c r="A1188" s="315"/>
      <c r="B1188" s="157" t="s">
        <v>1745</v>
      </c>
      <c r="C1188" s="157" t="s">
        <v>1746</v>
      </c>
      <c r="D1188" s="158">
        <v>225</v>
      </c>
      <c r="E1188" s="158">
        <v>0</v>
      </c>
      <c r="F1188" s="158">
        <v>0</v>
      </c>
      <c r="G1188" s="159">
        <v>0</v>
      </c>
    </row>
    <row r="1189" spans="1:7" x14ac:dyDescent="0.25">
      <c r="A1189" s="316" t="s">
        <v>256</v>
      </c>
      <c r="B1189" s="316"/>
      <c r="C1189" s="317"/>
      <c r="D1189" s="160">
        <v>64314</v>
      </c>
      <c r="E1189" s="160">
        <v>65490</v>
      </c>
      <c r="F1189" s="160">
        <v>65490</v>
      </c>
      <c r="G1189" s="161">
        <v>65490</v>
      </c>
    </row>
    <row r="1190" spans="1:7" ht="21.75" x14ac:dyDescent="0.25">
      <c r="A1190" s="313" t="s">
        <v>257</v>
      </c>
      <c r="B1190" s="157" t="s">
        <v>1747</v>
      </c>
      <c r="C1190" s="157" t="s">
        <v>1748</v>
      </c>
      <c r="D1190" s="158">
        <v>110000</v>
      </c>
      <c r="E1190" s="158">
        <v>120000</v>
      </c>
      <c r="F1190" s="158">
        <v>120000</v>
      </c>
      <c r="G1190" s="159">
        <v>120000</v>
      </c>
    </row>
    <row r="1191" spans="1:7" ht="21.75" x14ac:dyDescent="0.25">
      <c r="A1191" s="314"/>
      <c r="B1191" s="157" t="s">
        <v>1749</v>
      </c>
      <c r="C1191" s="157" t="s">
        <v>1750</v>
      </c>
      <c r="D1191" s="158">
        <v>200000</v>
      </c>
      <c r="E1191" s="158">
        <v>200000</v>
      </c>
      <c r="F1191" s="158">
        <v>200000</v>
      </c>
      <c r="G1191" s="159">
        <v>200000</v>
      </c>
    </row>
    <row r="1192" spans="1:7" ht="21.75" x14ac:dyDescent="0.25">
      <c r="A1192" s="314"/>
      <c r="B1192" s="157" t="s">
        <v>351</v>
      </c>
      <c r="C1192" s="157" t="s">
        <v>1751</v>
      </c>
      <c r="D1192" s="158">
        <v>74000</v>
      </c>
      <c r="E1192" s="158">
        <v>0</v>
      </c>
      <c r="F1192" s="158">
        <v>0</v>
      </c>
      <c r="G1192" s="159">
        <v>0</v>
      </c>
    </row>
    <row r="1193" spans="1:7" ht="21.75" x14ac:dyDescent="0.25">
      <c r="A1193" s="315"/>
      <c r="B1193" s="157" t="s">
        <v>1752</v>
      </c>
      <c r="C1193" s="157" t="s">
        <v>1753</v>
      </c>
      <c r="D1193" s="158">
        <v>6180</v>
      </c>
      <c r="E1193" s="158">
        <v>3000</v>
      </c>
      <c r="F1193" s="158">
        <v>0</v>
      </c>
      <c r="G1193" s="159">
        <v>0</v>
      </c>
    </row>
    <row r="1194" spans="1:7" x14ac:dyDescent="0.25">
      <c r="A1194" s="316" t="s">
        <v>367</v>
      </c>
      <c r="B1194" s="316"/>
      <c r="C1194" s="317"/>
      <c r="D1194" s="160">
        <v>390180</v>
      </c>
      <c r="E1194" s="160">
        <v>323000</v>
      </c>
      <c r="F1194" s="160">
        <v>320000</v>
      </c>
      <c r="G1194" s="161">
        <v>320000</v>
      </c>
    </row>
    <row r="1195" spans="1:7" ht="21.75" x14ac:dyDescent="0.25">
      <c r="A1195" s="313" t="s">
        <v>368</v>
      </c>
      <c r="B1195" s="157" t="s">
        <v>1754</v>
      </c>
      <c r="C1195" s="157" t="s">
        <v>1755</v>
      </c>
      <c r="D1195" s="158">
        <v>18000</v>
      </c>
      <c r="E1195" s="158">
        <v>0</v>
      </c>
      <c r="F1195" s="158">
        <v>0</v>
      </c>
      <c r="G1195" s="159">
        <v>0</v>
      </c>
    </row>
    <row r="1196" spans="1:7" x14ac:dyDescent="0.25">
      <c r="A1196" s="314"/>
      <c r="B1196" s="157" t="s">
        <v>1756</v>
      </c>
      <c r="C1196" s="157" t="s">
        <v>1757</v>
      </c>
      <c r="D1196" s="158">
        <v>75000</v>
      </c>
      <c r="E1196" s="158">
        <v>75000</v>
      </c>
      <c r="F1196" s="158">
        <v>75000</v>
      </c>
      <c r="G1196" s="159">
        <v>75000</v>
      </c>
    </row>
    <row r="1197" spans="1:7" x14ac:dyDescent="0.25">
      <c r="A1197" s="314"/>
      <c r="B1197" s="157" t="s">
        <v>1758</v>
      </c>
      <c r="C1197" s="157" t="s">
        <v>1759</v>
      </c>
      <c r="D1197" s="158">
        <v>0</v>
      </c>
      <c r="E1197" s="158">
        <v>115000</v>
      </c>
      <c r="F1197" s="158">
        <v>115000</v>
      </c>
      <c r="G1197" s="159">
        <v>115000</v>
      </c>
    </row>
    <row r="1198" spans="1:7" x14ac:dyDescent="0.25">
      <c r="A1198" s="314"/>
      <c r="B1198" s="157" t="s">
        <v>1760</v>
      </c>
      <c r="C1198" s="157" t="s">
        <v>1761</v>
      </c>
      <c r="D1198" s="158">
        <v>0</v>
      </c>
      <c r="E1198" s="158">
        <v>12500</v>
      </c>
      <c r="F1198" s="158">
        <v>12500</v>
      </c>
      <c r="G1198" s="159">
        <v>0</v>
      </c>
    </row>
    <row r="1199" spans="1:7" x14ac:dyDescent="0.25">
      <c r="A1199" s="314"/>
      <c r="B1199" s="157" t="s">
        <v>1762</v>
      </c>
      <c r="C1199" s="157" t="s">
        <v>1763</v>
      </c>
      <c r="D1199" s="158">
        <v>41000</v>
      </c>
      <c r="E1199" s="158">
        <v>0</v>
      </c>
      <c r="F1199" s="158">
        <v>0</v>
      </c>
      <c r="G1199" s="159">
        <v>0</v>
      </c>
    </row>
    <row r="1200" spans="1:7" x14ac:dyDescent="0.25">
      <c r="A1200" s="314"/>
      <c r="B1200" s="157" t="s">
        <v>1764</v>
      </c>
      <c r="C1200" s="157" t="s">
        <v>1765</v>
      </c>
      <c r="D1200" s="158">
        <v>10000</v>
      </c>
      <c r="E1200" s="158">
        <v>3000</v>
      </c>
      <c r="F1200" s="158">
        <v>3000</v>
      </c>
      <c r="G1200" s="159">
        <v>3000</v>
      </c>
    </row>
    <row r="1201" spans="1:7" x14ac:dyDescent="0.25">
      <c r="A1201" s="314"/>
      <c r="B1201" s="157" t="s">
        <v>351</v>
      </c>
      <c r="C1201" s="157" t="s">
        <v>1759</v>
      </c>
      <c r="D1201" s="158">
        <v>115000</v>
      </c>
      <c r="E1201" s="158">
        <v>0</v>
      </c>
      <c r="F1201" s="158">
        <v>0</v>
      </c>
      <c r="G1201" s="159">
        <v>0</v>
      </c>
    </row>
    <row r="1202" spans="1:7" ht="21.75" x14ac:dyDescent="0.25">
      <c r="A1202" s="314"/>
      <c r="B1202" s="157" t="s">
        <v>351</v>
      </c>
      <c r="C1202" s="157" t="s">
        <v>1766</v>
      </c>
      <c r="D1202" s="158">
        <v>11000</v>
      </c>
      <c r="E1202" s="158">
        <v>35500</v>
      </c>
      <c r="F1202" s="158">
        <v>35500</v>
      </c>
      <c r="G1202" s="159">
        <v>48000</v>
      </c>
    </row>
    <row r="1203" spans="1:7" ht="21.75" x14ac:dyDescent="0.25">
      <c r="A1203" s="314"/>
      <c r="B1203" s="157" t="s">
        <v>1767</v>
      </c>
      <c r="C1203" s="157" t="s">
        <v>1768</v>
      </c>
      <c r="D1203" s="158">
        <v>55000</v>
      </c>
      <c r="E1203" s="158">
        <v>0</v>
      </c>
      <c r="F1203" s="158">
        <v>0</v>
      </c>
      <c r="G1203" s="159">
        <v>0</v>
      </c>
    </row>
    <row r="1204" spans="1:7" ht="21.75" x14ac:dyDescent="0.25">
      <c r="A1204" s="314"/>
      <c r="B1204" s="157" t="s">
        <v>228</v>
      </c>
      <c r="C1204" s="157" t="s">
        <v>1769</v>
      </c>
      <c r="D1204" s="158">
        <v>0</v>
      </c>
      <c r="E1204" s="158">
        <v>90000</v>
      </c>
      <c r="F1204" s="158">
        <v>90000</v>
      </c>
      <c r="G1204" s="159">
        <v>90000</v>
      </c>
    </row>
    <row r="1205" spans="1:7" ht="21.75" x14ac:dyDescent="0.25">
      <c r="A1205" s="314"/>
      <c r="B1205" s="157" t="s">
        <v>1770</v>
      </c>
      <c r="C1205" s="157" t="s">
        <v>1771</v>
      </c>
      <c r="D1205" s="158">
        <v>0</v>
      </c>
      <c r="E1205" s="158">
        <v>0</v>
      </c>
      <c r="F1205" s="158">
        <v>60000</v>
      </c>
      <c r="G1205" s="159">
        <v>0</v>
      </c>
    </row>
    <row r="1206" spans="1:7" x14ac:dyDescent="0.25">
      <c r="A1206" s="315"/>
      <c r="B1206" s="157" t="s">
        <v>1770</v>
      </c>
      <c r="C1206" s="157" t="s">
        <v>1763</v>
      </c>
      <c r="D1206" s="158">
        <v>0</v>
      </c>
      <c r="E1206" s="158">
        <v>41000</v>
      </c>
      <c r="F1206" s="158">
        <v>41000</v>
      </c>
      <c r="G1206" s="159">
        <v>41000</v>
      </c>
    </row>
    <row r="1207" spans="1:7" x14ac:dyDescent="0.25">
      <c r="A1207" s="316" t="s">
        <v>402</v>
      </c>
      <c r="B1207" s="316"/>
      <c r="C1207" s="317"/>
      <c r="D1207" s="160">
        <v>325000</v>
      </c>
      <c r="E1207" s="160">
        <v>372000</v>
      </c>
      <c r="F1207" s="160">
        <v>432000</v>
      </c>
      <c r="G1207" s="161">
        <v>372000</v>
      </c>
    </row>
    <row r="1208" spans="1:7" ht="21.75" x14ac:dyDescent="0.25">
      <c r="A1208" s="313" t="s">
        <v>403</v>
      </c>
      <c r="B1208" s="157" t="s">
        <v>351</v>
      </c>
      <c r="C1208" s="157" t="s">
        <v>1772</v>
      </c>
      <c r="D1208" s="158">
        <v>1500</v>
      </c>
      <c r="E1208" s="158">
        <v>1500</v>
      </c>
      <c r="F1208" s="158">
        <v>1500</v>
      </c>
      <c r="G1208" s="159">
        <v>1500</v>
      </c>
    </row>
    <row r="1209" spans="1:7" x14ac:dyDescent="0.25">
      <c r="A1209" s="315"/>
      <c r="B1209" s="157" t="s">
        <v>228</v>
      </c>
      <c r="C1209" s="157" t="s">
        <v>1773</v>
      </c>
      <c r="D1209" s="158">
        <v>3000</v>
      </c>
      <c r="E1209" s="158">
        <v>3000</v>
      </c>
      <c r="F1209" s="158">
        <v>3000</v>
      </c>
      <c r="G1209" s="159">
        <v>3000</v>
      </c>
    </row>
    <row r="1210" spans="1:7" x14ac:dyDescent="0.25">
      <c r="A1210" s="316" t="s">
        <v>488</v>
      </c>
      <c r="B1210" s="316"/>
      <c r="C1210" s="317"/>
      <c r="D1210" s="160">
        <v>4500</v>
      </c>
      <c r="E1210" s="160">
        <v>4500</v>
      </c>
      <c r="F1210" s="160">
        <v>4500</v>
      </c>
      <c r="G1210" s="161">
        <v>4500</v>
      </c>
    </row>
    <row r="1211" spans="1:7" ht="21.75" x14ac:dyDescent="0.25">
      <c r="A1211" s="313" t="s">
        <v>489</v>
      </c>
      <c r="B1211" s="157" t="s">
        <v>1670</v>
      </c>
      <c r="C1211" s="157" t="s">
        <v>1774</v>
      </c>
      <c r="D1211" s="158">
        <v>124</v>
      </c>
      <c r="E1211" s="158">
        <v>0</v>
      </c>
      <c r="F1211" s="158">
        <v>0</v>
      </c>
      <c r="G1211" s="159">
        <v>0</v>
      </c>
    </row>
    <row r="1212" spans="1:7" ht="21.75" x14ac:dyDescent="0.25">
      <c r="A1212" s="314"/>
      <c r="B1212" s="157" t="s">
        <v>1670</v>
      </c>
      <c r="C1212" s="157" t="s">
        <v>1775</v>
      </c>
      <c r="D1212" s="158">
        <v>800</v>
      </c>
      <c r="E1212" s="158">
        <v>0</v>
      </c>
      <c r="F1212" s="158">
        <v>0</v>
      </c>
      <c r="G1212" s="159">
        <v>0</v>
      </c>
    </row>
    <row r="1213" spans="1:7" x14ac:dyDescent="0.25">
      <c r="A1213" s="314"/>
      <c r="B1213" s="157" t="s">
        <v>1776</v>
      </c>
      <c r="C1213" s="157" t="s">
        <v>1777</v>
      </c>
      <c r="D1213" s="158">
        <v>361</v>
      </c>
      <c r="E1213" s="158">
        <v>0</v>
      </c>
      <c r="F1213" s="158">
        <v>0</v>
      </c>
      <c r="G1213" s="159">
        <v>0</v>
      </c>
    </row>
    <row r="1214" spans="1:7" ht="21.75" x14ac:dyDescent="0.25">
      <c r="A1214" s="314"/>
      <c r="B1214" s="157" t="s">
        <v>1031</v>
      </c>
      <c r="C1214" s="157" t="s">
        <v>1778</v>
      </c>
      <c r="D1214" s="158">
        <v>618</v>
      </c>
      <c r="E1214" s="158">
        <v>0</v>
      </c>
      <c r="F1214" s="158">
        <v>0</v>
      </c>
      <c r="G1214" s="159">
        <v>0</v>
      </c>
    </row>
    <row r="1215" spans="1:7" ht="21.75" x14ac:dyDescent="0.25">
      <c r="A1215" s="314"/>
      <c r="B1215" s="157" t="s">
        <v>1031</v>
      </c>
      <c r="C1215" s="157" t="s">
        <v>1779</v>
      </c>
      <c r="D1215" s="158">
        <v>742</v>
      </c>
      <c r="E1215" s="158">
        <v>0</v>
      </c>
      <c r="F1215" s="158">
        <v>0</v>
      </c>
      <c r="G1215" s="159">
        <v>0</v>
      </c>
    </row>
    <row r="1216" spans="1:7" ht="32.6" x14ac:dyDescent="0.25">
      <c r="A1216" s="314"/>
      <c r="B1216" s="157" t="s">
        <v>1031</v>
      </c>
      <c r="C1216" s="157" t="s">
        <v>1780</v>
      </c>
      <c r="D1216" s="158">
        <v>2400</v>
      </c>
      <c r="E1216" s="158">
        <v>0</v>
      </c>
      <c r="F1216" s="158">
        <v>0</v>
      </c>
      <c r="G1216" s="159">
        <v>0</v>
      </c>
    </row>
    <row r="1217" spans="1:7" ht="32.6" x14ac:dyDescent="0.25">
      <c r="A1217" s="314"/>
      <c r="B1217" s="157" t="s">
        <v>1781</v>
      </c>
      <c r="C1217" s="157" t="s">
        <v>1782</v>
      </c>
      <c r="D1217" s="158">
        <v>3090</v>
      </c>
      <c r="E1217" s="158">
        <v>0</v>
      </c>
      <c r="F1217" s="158">
        <v>0</v>
      </c>
      <c r="G1217" s="159">
        <v>0</v>
      </c>
    </row>
    <row r="1218" spans="1:7" x14ac:dyDescent="0.25">
      <c r="A1218" s="314"/>
      <c r="B1218" s="157" t="s">
        <v>351</v>
      </c>
      <c r="C1218" s="157" t="s">
        <v>1783</v>
      </c>
      <c r="D1218" s="158">
        <v>2500</v>
      </c>
      <c r="E1218" s="158">
        <v>0</v>
      </c>
      <c r="F1218" s="158">
        <v>0</v>
      </c>
      <c r="G1218" s="159">
        <v>0</v>
      </c>
    </row>
    <row r="1219" spans="1:7" x14ac:dyDescent="0.25">
      <c r="A1219" s="314"/>
      <c r="B1219" s="157" t="s">
        <v>351</v>
      </c>
      <c r="C1219" s="157" t="s">
        <v>1784</v>
      </c>
      <c r="D1219" s="158">
        <v>3000</v>
      </c>
      <c r="E1219" s="158">
        <v>0</v>
      </c>
      <c r="F1219" s="158">
        <v>0</v>
      </c>
      <c r="G1219" s="159">
        <v>0</v>
      </c>
    </row>
    <row r="1220" spans="1:7" ht="32.6" x14ac:dyDescent="0.25">
      <c r="A1220" s="314"/>
      <c r="B1220" s="157" t="s">
        <v>228</v>
      </c>
      <c r="C1220" s="157" t="s">
        <v>1785</v>
      </c>
      <c r="D1220" s="158">
        <v>0</v>
      </c>
      <c r="E1220" s="158">
        <v>8000</v>
      </c>
      <c r="F1220" s="158">
        <v>8000</v>
      </c>
      <c r="G1220" s="159">
        <v>8000</v>
      </c>
    </row>
    <row r="1221" spans="1:7" ht="54.35" x14ac:dyDescent="0.25">
      <c r="A1221" s="315"/>
      <c r="B1221" s="157" t="s">
        <v>1786</v>
      </c>
      <c r="C1221" s="157" t="s">
        <v>1787</v>
      </c>
      <c r="D1221" s="158">
        <v>0</v>
      </c>
      <c r="E1221" s="158">
        <v>14000</v>
      </c>
      <c r="F1221" s="158">
        <v>14000</v>
      </c>
      <c r="G1221" s="159">
        <v>14000</v>
      </c>
    </row>
    <row r="1222" spans="1:7" x14ac:dyDescent="0.25">
      <c r="A1222" s="316" t="s">
        <v>624</v>
      </c>
      <c r="B1222" s="316"/>
      <c r="C1222" s="317"/>
      <c r="D1222" s="160">
        <v>13635</v>
      </c>
      <c r="E1222" s="160">
        <v>22000</v>
      </c>
      <c r="F1222" s="160">
        <v>22000</v>
      </c>
      <c r="G1222" s="161">
        <v>22000</v>
      </c>
    </row>
    <row r="1223" spans="1:7" x14ac:dyDescent="0.25">
      <c r="A1223" s="313" t="s">
        <v>151</v>
      </c>
      <c r="B1223" s="157" t="s">
        <v>1781</v>
      </c>
      <c r="C1223" s="157" t="s">
        <v>1788</v>
      </c>
      <c r="D1223" s="158">
        <v>250</v>
      </c>
      <c r="E1223" s="158">
        <v>0</v>
      </c>
      <c r="F1223" s="158">
        <v>0</v>
      </c>
      <c r="G1223" s="159">
        <v>0</v>
      </c>
    </row>
    <row r="1224" spans="1:7" ht="21.75" x14ac:dyDescent="0.25">
      <c r="A1224" s="314"/>
      <c r="B1224" s="157" t="s">
        <v>1781</v>
      </c>
      <c r="C1224" s="157" t="s">
        <v>1789</v>
      </c>
      <c r="D1224" s="158">
        <v>0</v>
      </c>
      <c r="E1224" s="158">
        <v>1400</v>
      </c>
      <c r="F1224" s="158">
        <v>1400</v>
      </c>
      <c r="G1224" s="159">
        <v>1400</v>
      </c>
    </row>
    <row r="1225" spans="1:7" ht="21.75" x14ac:dyDescent="0.25">
      <c r="A1225" s="314"/>
      <c r="B1225" s="157" t="s">
        <v>1781</v>
      </c>
      <c r="C1225" s="157" t="s">
        <v>1790</v>
      </c>
      <c r="D1225" s="158">
        <v>0</v>
      </c>
      <c r="E1225" s="158">
        <v>800</v>
      </c>
      <c r="F1225" s="158">
        <v>800</v>
      </c>
      <c r="G1225" s="159">
        <v>800</v>
      </c>
    </row>
    <row r="1226" spans="1:7" x14ac:dyDescent="0.25">
      <c r="A1226" s="314"/>
      <c r="B1226" s="157" t="s">
        <v>1781</v>
      </c>
      <c r="C1226" s="157" t="s">
        <v>1791</v>
      </c>
      <c r="D1226" s="158">
        <v>37500</v>
      </c>
      <c r="E1226" s="158">
        <v>0</v>
      </c>
      <c r="F1226" s="158">
        <v>0</v>
      </c>
      <c r="G1226" s="159">
        <v>0</v>
      </c>
    </row>
    <row r="1227" spans="1:7" x14ac:dyDescent="0.25">
      <c r="A1227" s="314"/>
      <c r="B1227" s="157" t="s">
        <v>1781</v>
      </c>
      <c r="C1227" s="157" t="s">
        <v>1792</v>
      </c>
      <c r="D1227" s="158">
        <v>0</v>
      </c>
      <c r="E1227" s="158">
        <v>37500</v>
      </c>
      <c r="F1227" s="158">
        <v>37500</v>
      </c>
      <c r="G1227" s="159">
        <v>37500</v>
      </c>
    </row>
    <row r="1228" spans="1:7" x14ac:dyDescent="0.25">
      <c r="A1228" s="314"/>
      <c r="B1228" s="157" t="s">
        <v>1781</v>
      </c>
      <c r="C1228" s="157" t="s">
        <v>1793</v>
      </c>
      <c r="D1228" s="158">
        <v>763</v>
      </c>
      <c r="E1228" s="158">
        <v>0</v>
      </c>
      <c r="F1228" s="158">
        <v>0</v>
      </c>
      <c r="G1228" s="159">
        <v>0</v>
      </c>
    </row>
    <row r="1229" spans="1:7" ht="21.75" x14ac:dyDescent="0.25">
      <c r="A1229" s="314"/>
      <c r="B1229" s="157" t="s">
        <v>1781</v>
      </c>
      <c r="C1229" s="157" t="s">
        <v>1794</v>
      </c>
      <c r="D1229" s="158">
        <v>515</v>
      </c>
      <c r="E1229" s="158">
        <v>0</v>
      </c>
      <c r="F1229" s="158">
        <v>0</v>
      </c>
      <c r="G1229" s="159">
        <v>0</v>
      </c>
    </row>
    <row r="1230" spans="1:7" ht="21.75" x14ac:dyDescent="0.25">
      <c r="A1230" s="314"/>
      <c r="B1230" s="157" t="s">
        <v>1781</v>
      </c>
      <c r="C1230" s="157" t="s">
        <v>1795</v>
      </c>
      <c r="D1230" s="158">
        <v>2200</v>
      </c>
      <c r="E1230" s="158">
        <v>0</v>
      </c>
      <c r="F1230" s="158">
        <v>0</v>
      </c>
      <c r="G1230" s="159">
        <v>0</v>
      </c>
    </row>
    <row r="1231" spans="1:7" ht="21.75" x14ac:dyDescent="0.25">
      <c r="A1231" s="315"/>
      <c r="B1231" s="157" t="s">
        <v>1781</v>
      </c>
      <c r="C1231" s="157" t="s">
        <v>1796</v>
      </c>
      <c r="D1231" s="158">
        <v>2900</v>
      </c>
      <c r="E1231" s="158">
        <v>0</v>
      </c>
      <c r="F1231" s="158">
        <v>0</v>
      </c>
      <c r="G1231" s="159">
        <v>0</v>
      </c>
    </row>
    <row r="1232" spans="1:7" x14ac:dyDescent="0.25">
      <c r="A1232" s="316" t="s">
        <v>700</v>
      </c>
      <c r="B1232" s="316"/>
      <c r="C1232" s="317"/>
      <c r="D1232" s="160">
        <v>44128</v>
      </c>
      <c r="E1232" s="160">
        <v>39700</v>
      </c>
      <c r="F1232" s="160">
        <v>39700</v>
      </c>
      <c r="G1232" s="161">
        <v>39700</v>
      </c>
    </row>
    <row r="1233" spans="1:7" x14ac:dyDescent="0.25">
      <c r="A1233" s="316" t="s">
        <v>1797</v>
      </c>
      <c r="B1233" s="316"/>
      <c r="C1233" s="317"/>
      <c r="D1233" s="162">
        <v>841757</v>
      </c>
      <c r="E1233" s="162">
        <v>826690</v>
      </c>
      <c r="F1233" s="162">
        <v>883690</v>
      </c>
      <c r="G1233" s="163">
        <v>823690</v>
      </c>
    </row>
    <row r="1234" spans="1:7" ht="27" customHeight="1" x14ac:dyDescent="0.25">
      <c r="A1234" s="320" t="s">
        <v>1797</v>
      </c>
      <c r="B1234" s="320"/>
      <c r="C1234" s="321"/>
      <c r="D1234" s="164">
        <v>841757</v>
      </c>
      <c r="E1234" s="164">
        <v>826690</v>
      </c>
      <c r="F1234" s="164">
        <v>883690</v>
      </c>
      <c r="G1234" s="165">
        <v>823690</v>
      </c>
    </row>
    <row r="1235" spans="1:7" ht="25.15" customHeight="1" x14ac:dyDescent="0.25">
      <c r="A1235" s="319" t="s">
        <v>10</v>
      </c>
      <c r="B1235" s="319"/>
      <c r="C1235" s="319"/>
      <c r="D1235" s="319"/>
      <c r="E1235" s="319"/>
      <c r="F1235" s="319"/>
      <c r="G1235" s="319"/>
    </row>
    <row r="1236" spans="1:7" ht="21.75" x14ac:dyDescent="0.2">
      <c r="A1236" s="154" t="s">
        <v>166</v>
      </c>
      <c r="B1236" s="155" t="s">
        <v>167</v>
      </c>
      <c r="C1236" s="155" t="s">
        <v>168</v>
      </c>
      <c r="D1236" s="155" t="s">
        <v>1</v>
      </c>
      <c r="E1236" s="155" t="s">
        <v>169</v>
      </c>
      <c r="F1236" s="155" t="s">
        <v>170</v>
      </c>
      <c r="G1236" s="156" t="s">
        <v>171</v>
      </c>
    </row>
    <row r="1237" spans="1:7" ht="32.6" x14ac:dyDescent="0.25">
      <c r="A1237" s="313" t="s">
        <v>172</v>
      </c>
      <c r="B1237" s="157" t="s">
        <v>1798</v>
      </c>
      <c r="C1237" s="157" t="s">
        <v>1799</v>
      </c>
      <c r="D1237" s="158">
        <v>0</v>
      </c>
      <c r="E1237" s="158">
        <v>15000</v>
      </c>
      <c r="F1237" s="158">
        <v>0</v>
      </c>
      <c r="G1237" s="159">
        <v>0</v>
      </c>
    </row>
    <row r="1238" spans="1:7" ht="32.6" x14ac:dyDescent="0.25">
      <c r="A1238" s="314"/>
      <c r="B1238" s="157" t="s">
        <v>1800</v>
      </c>
      <c r="C1238" s="157" t="s">
        <v>1801</v>
      </c>
      <c r="D1238" s="158">
        <v>0</v>
      </c>
      <c r="E1238" s="158">
        <v>0</v>
      </c>
      <c r="F1238" s="158">
        <v>25000</v>
      </c>
      <c r="G1238" s="159">
        <v>25000</v>
      </c>
    </row>
    <row r="1239" spans="1:7" ht="32.6" x14ac:dyDescent="0.25">
      <c r="A1239" s="314"/>
      <c r="B1239" s="157" t="s">
        <v>1802</v>
      </c>
      <c r="C1239" s="157" t="s">
        <v>1803</v>
      </c>
      <c r="D1239" s="158">
        <v>0</v>
      </c>
      <c r="E1239" s="158">
        <v>0</v>
      </c>
      <c r="F1239" s="158">
        <v>300</v>
      </c>
      <c r="G1239" s="159">
        <v>300</v>
      </c>
    </row>
    <row r="1240" spans="1:7" ht="86.95" x14ac:dyDescent="0.25">
      <c r="A1240" s="314"/>
      <c r="B1240" s="157" t="s">
        <v>1804</v>
      </c>
      <c r="C1240" s="157" t="s">
        <v>1805</v>
      </c>
      <c r="D1240" s="158">
        <v>300</v>
      </c>
      <c r="E1240" s="158">
        <v>300</v>
      </c>
      <c r="F1240" s="158">
        <v>0</v>
      </c>
      <c r="G1240" s="159">
        <v>0</v>
      </c>
    </row>
    <row r="1241" spans="1:7" ht="21.75" x14ac:dyDescent="0.25">
      <c r="A1241" s="314"/>
      <c r="B1241" s="157" t="s">
        <v>1806</v>
      </c>
      <c r="C1241" s="157" t="s">
        <v>1807</v>
      </c>
      <c r="D1241" s="158">
        <v>0</v>
      </c>
      <c r="E1241" s="158">
        <v>700</v>
      </c>
      <c r="F1241" s="158">
        <v>0</v>
      </c>
      <c r="G1241" s="159">
        <v>0</v>
      </c>
    </row>
    <row r="1242" spans="1:7" ht="21.75" x14ac:dyDescent="0.25">
      <c r="A1242" s="314"/>
      <c r="B1242" s="157" t="s">
        <v>1806</v>
      </c>
      <c r="C1242" s="157" t="s">
        <v>1808</v>
      </c>
      <c r="D1242" s="158">
        <v>0</v>
      </c>
      <c r="E1242" s="158">
        <v>0</v>
      </c>
      <c r="F1242" s="158">
        <v>700</v>
      </c>
      <c r="G1242" s="159">
        <v>700</v>
      </c>
    </row>
    <row r="1243" spans="1:7" ht="21.75" x14ac:dyDescent="0.25">
      <c r="A1243" s="314"/>
      <c r="B1243" s="157" t="s">
        <v>1806</v>
      </c>
      <c r="C1243" s="157" t="s">
        <v>1809</v>
      </c>
      <c r="D1243" s="158">
        <v>700</v>
      </c>
      <c r="E1243" s="158">
        <v>0</v>
      </c>
      <c r="F1243" s="158">
        <v>0</v>
      </c>
      <c r="G1243" s="159">
        <v>0</v>
      </c>
    </row>
    <row r="1244" spans="1:7" x14ac:dyDescent="0.25">
      <c r="A1244" s="314"/>
      <c r="B1244" s="157" t="s">
        <v>1810</v>
      </c>
      <c r="C1244" s="157" t="s">
        <v>1811</v>
      </c>
      <c r="D1244" s="158">
        <v>900</v>
      </c>
      <c r="E1244" s="158">
        <v>900</v>
      </c>
      <c r="F1244" s="158">
        <v>900</v>
      </c>
      <c r="G1244" s="159">
        <v>900</v>
      </c>
    </row>
    <row r="1245" spans="1:7" ht="43.5" x14ac:dyDescent="0.25">
      <c r="A1245" s="314"/>
      <c r="B1245" s="157" t="s">
        <v>1812</v>
      </c>
      <c r="C1245" s="157" t="s">
        <v>1813</v>
      </c>
      <c r="D1245" s="158">
        <v>7500</v>
      </c>
      <c r="E1245" s="158">
        <v>7500</v>
      </c>
      <c r="F1245" s="158">
        <v>7500</v>
      </c>
      <c r="G1245" s="159">
        <v>7500</v>
      </c>
    </row>
    <row r="1246" spans="1:7" ht="43.5" x14ac:dyDescent="0.25">
      <c r="A1246" s="314"/>
      <c r="B1246" s="157" t="s">
        <v>1814</v>
      </c>
      <c r="C1246" s="157" t="s">
        <v>1815</v>
      </c>
      <c r="D1246" s="158">
        <v>0</v>
      </c>
      <c r="E1246" s="158">
        <v>0</v>
      </c>
      <c r="F1246" s="158">
        <v>500</v>
      </c>
      <c r="G1246" s="159">
        <v>500</v>
      </c>
    </row>
    <row r="1247" spans="1:7" ht="32.6" x14ac:dyDescent="0.25">
      <c r="A1247" s="314"/>
      <c r="B1247" s="157" t="s">
        <v>1816</v>
      </c>
      <c r="C1247" s="157" t="s">
        <v>1817</v>
      </c>
      <c r="D1247" s="158">
        <v>0</v>
      </c>
      <c r="E1247" s="158">
        <v>0</v>
      </c>
      <c r="F1247" s="158">
        <v>100</v>
      </c>
      <c r="G1247" s="159">
        <v>100</v>
      </c>
    </row>
    <row r="1248" spans="1:7" ht="32.6" x14ac:dyDescent="0.25">
      <c r="A1248" s="314"/>
      <c r="B1248" s="157" t="s">
        <v>1818</v>
      </c>
      <c r="C1248" s="157" t="s">
        <v>1817</v>
      </c>
      <c r="D1248" s="158">
        <v>100</v>
      </c>
      <c r="E1248" s="158">
        <v>100</v>
      </c>
      <c r="F1248" s="158">
        <v>0</v>
      </c>
      <c r="G1248" s="159">
        <v>0</v>
      </c>
    </row>
    <row r="1249" spans="1:7" ht="21.75" x14ac:dyDescent="0.25">
      <c r="A1249" s="314"/>
      <c r="B1249" s="157" t="s">
        <v>1819</v>
      </c>
      <c r="C1249" s="157" t="s">
        <v>1820</v>
      </c>
      <c r="D1249" s="158">
        <v>0</v>
      </c>
      <c r="E1249" s="158">
        <v>0</v>
      </c>
      <c r="F1249" s="158">
        <v>500</v>
      </c>
      <c r="G1249" s="159">
        <v>500</v>
      </c>
    </row>
    <row r="1250" spans="1:7" ht="119.55" x14ac:dyDescent="0.25">
      <c r="A1250" s="314"/>
      <c r="B1250" s="157" t="s">
        <v>1821</v>
      </c>
      <c r="C1250" s="157" t="s">
        <v>1822</v>
      </c>
      <c r="D1250" s="158">
        <v>0</v>
      </c>
      <c r="E1250" s="158">
        <v>0</v>
      </c>
      <c r="F1250" s="158">
        <v>54000</v>
      </c>
      <c r="G1250" s="159">
        <v>54000</v>
      </c>
    </row>
    <row r="1251" spans="1:7" ht="43.5" x14ac:dyDescent="0.25">
      <c r="A1251" s="314"/>
      <c r="B1251" s="157" t="s">
        <v>1823</v>
      </c>
      <c r="C1251" s="157" t="s">
        <v>1824</v>
      </c>
      <c r="D1251" s="158">
        <v>0</v>
      </c>
      <c r="E1251" s="158">
        <v>0</v>
      </c>
      <c r="F1251" s="158">
        <v>15000</v>
      </c>
      <c r="G1251" s="159">
        <v>15000</v>
      </c>
    </row>
    <row r="1252" spans="1:7" ht="97.85" x14ac:dyDescent="0.25">
      <c r="A1252" s="314"/>
      <c r="B1252" s="157" t="s">
        <v>1825</v>
      </c>
      <c r="C1252" s="157" t="s">
        <v>1826</v>
      </c>
      <c r="D1252" s="158">
        <v>15000</v>
      </c>
      <c r="E1252" s="158">
        <v>15000</v>
      </c>
      <c r="F1252" s="158">
        <v>0</v>
      </c>
      <c r="G1252" s="159">
        <v>0</v>
      </c>
    </row>
    <row r="1253" spans="1:7" ht="54.35" x14ac:dyDescent="0.25">
      <c r="A1253" s="314"/>
      <c r="B1253" s="157" t="s">
        <v>1827</v>
      </c>
      <c r="C1253" s="157" t="s">
        <v>1828</v>
      </c>
      <c r="D1253" s="158">
        <v>54000</v>
      </c>
      <c r="E1253" s="158">
        <v>54000</v>
      </c>
      <c r="F1253" s="158">
        <v>0</v>
      </c>
      <c r="G1253" s="159">
        <v>0</v>
      </c>
    </row>
    <row r="1254" spans="1:7" x14ac:dyDescent="0.25">
      <c r="A1254" s="314"/>
      <c r="B1254" s="157" t="s">
        <v>1829</v>
      </c>
      <c r="C1254" s="157" t="s">
        <v>1830</v>
      </c>
      <c r="D1254" s="158">
        <v>0</v>
      </c>
      <c r="E1254" s="158">
        <v>0</v>
      </c>
      <c r="F1254" s="158">
        <v>500</v>
      </c>
      <c r="G1254" s="159">
        <v>500</v>
      </c>
    </row>
    <row r="1255" spans="1:7" x14ac:dyDescent="0.25">
      <c r="A1255" s="314"/>
      <c r="B1255" s="157" t="s">
        <v>1829</v>
      </c>
      <c r="C1255" s="157" t="s">
        <v>1831</v>
      </c>
      <c r="D1255" s="158">
        <v>0</v>
      </c>
      <c r="E1255" s="158">
        <v>0</v>
      </c>
      <c r="F1255" s="158">
        <v>0</v>
      </c>
      <c r="G1255" s="159">
        <v>1400</v>
      </c>
    </row>
    <row r="1256" spans="1:7" x14ac:dyDescent="0.25">
      <c r="A1256" s="314"/>
      <c r="B1256" s="157" t="s">
        <v>1829</v>
      </c>
      <c r="C1256" s="157" t="s">
        <v>1811</v>
      </c>
      <c r="D1256" s="158">
        <v>0</v>
      </c>
      <c r="E1256" s="158">
        <v>1400</v>
      </c>
      <c r="F1256" s="158">
        <v>300</v>
      </c>
      <c r="G1256" s="159">
        <v>300</v>
      </c>
    </row>
    <row r="1257" spans="1:7" x14ac:dyDescent="0.25">
      <c r="A1257" s="314"/>
      <c r="B1257" s="157" t="s">
        <v>1829</v>
      </c>
      <c r="C1257" s="157" t="s">
        <v>1832</v>
      </c>
      <c r="D1257" s="158">
        <v>0</v>
      </c>
      <c r="E1257" s="158">
        <v>0</v>
      </c>
      <c r="F1257" s="158">
        <v>300</v>
      </c>
      <c r="G1257" s="159">
        <v>0</v>
      </c>
    </row>
    <row r="1258" spans="1:7" ht="21.75" x14ac:dyDescent="0.25">
      <c r="A1258" s="314"/>
      <c r="B1258" s="157" t="s">
        <v>1833</v>
      </c>
      <c r="C1258" s="157" t="s">
        <v>1834</v>
      </c>
      <c r="D1258" s="158">
        <v>500</v>
      </c>
      <c r="E1258" s="158">
        <v>500</v>
      </c>
      <c r="F1258" s="158">
        <v>0</v>
      </c>
      <c r="G1258" s="159">
        <v>0</v>
      </c>
    </row>
    <row r="1259" spans="1:7" ht="21.75" x14ac:dyDescent="0.25">
      <c r="A1259" s="314"/>
      <c r="B1259" s="157" t="s">
        <v>1833</v>
      </c>
      <c r="C1259" s="157" t="s">
        <v>1835</v>
      </c>
      <c r="D1259" s="158">
        <v>1400</v>
      </c>
      <c r="E1259" s="158">
        <v>0</v>
      </c>
      <c r="F1259" s="158">
        <v>0</v>
      </c>
      <c r="G1259" s="159">
        <v>0</v>
      </c>
    </row>
    <row r="1260" spans="1:7" ht="43.5" x14ac:dyDescent="0.25">
      <c r="A1260" s="314"/>
      <c r="B1260" s="157" t="s">
        <v>1836</v>
      </c>
      <c r="C1260" s="157" t="s">
        <v>1837</v>
      </c>
      <c r="D1260" s="158">
        <v>100</v>
      </c>
      <c r="E1260" s="158">
        <v>0</v>
      </c>
      <c r="F1260" s="158">
        <v>0</v>
      </c>
      <c r="G1260" s="159">
        <v>0</v>
      </c>
    </row>
    <row r="1261" spans="1:7" ht="43.5" x14ac:dyDescent="0.25">
      <c r="A1261" s="314"/>
      <c r="B1261" s="157" t="s">
        <v>1836</v>
      </c>
      <c r="C1261" s="157" t="s">
        <v>1838</v>
      </c>
      <c r="D1261" s="158">
        <v>0</v>
      </c>
      <c r="E1261" s="158">
        <v>100</v>
      </c>
      <c r="F1261" s="158">
        <v>100</v>
      </c>
      <c r="G1261" s="159">
        <v>100</v>
      </c>
    </row>
    <row r="1262" spans="1:7" ht="43.5" x14ac:dyDescent="0.25">
      <c r="A1262" s="314"/>
      <c r="B1262" s="157" t="s">
        <v>1839</v>
      </c>
      <c r="C1262" s="157" t="s">
        <v>1840</v>
      </c>
      <c r="D1262" s="158">
        <v>0</v>
      </c>
      <c r="E1262" s="158">
        <v>0</v>
      </c>
      <c r="F1262" s="158">
        <v>600</v>
      </c>
      <c r="G1262" s="159">
        <v>600</v>
      </c>
    </row>
    <row r="1263" spans="1:7" ht="43.5" x14ac:dyDescent="0.25">
      <c r="A1263" s="314"/>
      <c r="B1263" s="157" t="s">
        <v>1841</v>
      </c>
      <c r="C1263" s="157" t="s">
        <v>1842</v>
      </c>
      <c r="D1263" s="158">
        <v>600</v>
      </c>
      <c r="E1263" s="158">
        <v>600</v>
      </c>
      <c r="F1263" s="158">
        <v>0</v>
      </c>
      <c r="G1263" s="159">
        <v>0</v>
      </c>
    </row>
    <row r="1264" spans="1:7" ht="21.75" x14ac:dyDescent="0.25">
      <c r="A1264" s="314"/>
      <c r="B1264" s="157" t="s">
        <v>1843</v>
      </c>
      <c r="C1264" s="157" t="s">
        <v>1844</v>
      </c>
      <c r="D1264" s="158">
        <v>0</v>
      </c>
      <c r="E1264" s="158">
        <v>500</v>
      </c>
      <c r="F1264" s="158">
        <v>500</v>
      </c>
      <c r="G1264" s="159">
        <v>500</v>
      </c>
    </row>
    <row r="1265" spans="1:7" ht="32.6" x14ac:dyDescent="0.25">
      <c r="A1265" s="314"/>
      <c r="B1265" s="157" t="s">
        <v>1843</v>
      </c>
      <c r="C1265" s="157" t="s">
        <v>1845</v>
      </c>
      <c r="D1265" s="158">
        <v>500</v>
      </c>
      <c r="E1265" s="158">
        <v>0</v>
      </c>
      <c r="F1265" s="158">
        <v>0</v>
      </c>
      <c r="G1265" s="159">
        <v>0</v>
      </c>
    </row>
    <row r="1266" spans="1:7" ht="32.6" x14ac:dyDescent="0.25">
      <c r="A1266" s="314"/>
      <c r="B1266" s="157" t="s">
        <v>1846</v>
      </c>
      <c r="C1266" s="157" t="s">
        <v>1847</v>
      </c>
      <c r="D1266" s="158">
        <v>0</v>
      </c>
      <c r="E1266" s="158">
        <v>100</v>
      </c>
      <c r="F1266" s="158">
        <v>100</v>
      </c>
      <c r="G1266" s="159">
        <v>100</v>
      </c>
    </row>
    <row r="1267" spans="1:7" ht="32.6" x14ac:dyDescent="0.25">
      <c r="A1267" s="314"/>
      <c r="B1267" s="157" t="s">
        <v>1846</v>
      </c>
      <c r="C1267" s="157" t="s">
        <v>1848</v>
      </c>
      <c r="D1267" s="158">
        <v>100</v>
      </c>
      <c r="E1267" s="158">
        <v>0</v>
      </c>
      <c r="F1267" s="158">
        <v>0</v>
      </c>
      <c r="G1267" s="159">
        <v>0</v>
      </c>
    </row>
    <row r="1268" spans="1:7" ht="86.95" x14ac:dyDescent="0.25">
      <c r="A1268" s="314"/>
      <c r="B1268" s="157" t="s">
        <v>1849</v>
      </c>
      <c r="C1268" s="157" t="s">
        <v>1850</v>
      </c>
      <c r="D1268" s="158">
        <v>0</v>
      </c>
      <c r="E1268" s="158">
        <v>1000</v>
      </c>
      <c r="F1268" s="158">
        <v>1000</v>
      </c>
      <c r="G1268" s="159">
        <v>1000</v>
      </c>
    </row>
    <row r="1269" spans="1:7" ht="43.5" x14ac:dyDescent="0.25">
      <c r="A1269" s="314"/>
      <c r="B1269" s="157" t="s">
        <v>1851</v>
      </c>
      <c r="C1269" s="157" t="s">
        <v>1852</v>
      </c>
      <c r="D1269" s="158">
        <v>0</v>
      </c>
      <c r="E1269" s="158">
        <v>10000</v>
      </c>
      <c r="F1269" s="158">
        <v>0</v>
      </c>
      <c r="G1269" s="159">
        <v>0</v>
      </c>
    </row>
    <row r="1270" spans="1:7" ht="43.5" x14ac:dyDescent="0.25">
      <c r="A1270" s="314"/>
      <c r="B1270" s="157" t="s">
        <v>1853</v>
      </c>
      <c r="C1270" s="157" t="s">
        <v>1852</v>
      </c>
      <c r="D1270" s="158">
        <v>0</v>
      </c>
      <c r="E1270" s="158">
        <v>0</v>
      </c>
      <c r="F1270" s="158">
        <v>10000</v>
      </c>
      <c r="G1270" s="159">
        <v>10000</v>
      </c>
    </row>
    <row r="1271" spans="1:7" ht="173.9" x14ac:dyDescent="0.25">
      <c r="A1271" s="314"/>
      <c r="B1271" s="157" t="s">
        <v>1853</v>
      </c>
      <c r="C1271" s="157" t="s">
        <v>1854</v>
      </c>
      <c r="D1271" s="158">
        <v>10000</v>
      </c>
      <c r="E1271" s="158">
        <v>0</v>
      </c>
      <c r="F1271" s="158">
        <v>0</v>
      </c>
      <c r="G1271" s="159">
        <v>0</v>
      </c>
    </row>
    <row r="1272" spans="1:7" x14ac:dyDescent="0.25">
      <c r="A1272" s="314"/>
      <c r="B1272" s="157" t="s">
        <v>1855</v>
      </c>
      <c r="C1272" s="157" t="s">
        <v>1856</v>
      </c>
      <c r="D1272" s="158">
        <v>0</v>
      </c>
      <c r="E1272" s="158">
        <v>3200</v>
      </c>
      <c r="F1272" s="158">
        <v>3200</v>
      </c>
      <c r="G1272" s="159">
        <v>3200</v>
      </c>
    </row>
    <row r="1273" spans="1:7" x14ac:dyDescent="0.25">
      <c r="A1273" s="314"/>
      <c r="B1273" s="157" t="s">
        <v>1857</v>
      </c>
      <c r="C1273" s="157" t="s">
        <v>1858</v>
      </c>
      <c r="D1273" s="158">
        <v>1600</v>
      </c>
      <c r="E1273" s="158">
        <v>0</v>
      </c>
      <c r="F1273" s="158">
        <v>0</v>
      </c>
      <c r="G1273" s="159">
        <v>0</v>
      </c>
    </row>
    <row r="1274" spans="1:7" ht="21.75" x14ac:dyDescent="0.25">
      <c r="A1274" s="314"/>
      <c r="B1274" s="157" t="s">
        <v>1859</v>
      </c>
      <c r="C1274" s="157" t="s">
        <v>1860</v>
      </c>
      <c r="D1274" s="158">
        <v>0</v>
      </c>
      <c r="E1274" s="158">
        <v>0</v>
      </c>
      <c r="F1274" s="158">
        <v>9000</v>
      </c>
      <c r="G1274" s="159">
        <v>10000</v>
      </c>
    </row>
    <row r="1275" spans="1:7" x14ac:dyDescent="0.25">
      <c r="A1275" s="314"/>
      <c r="B1275" s="157" t="s">
        <v>1861</v>
      </c>
      <c r="C1275" s="157" t="s">
        <v>1862</v>
      </c>
      <c r="D1275" s="158">
        <v>2000</v>
      </c>
      <c r="E1275" s="158">
        <v>2000</v>
      </c>
      <c r="F1275" s="158">
        <v>0</v>
      </c>
      <c r="G1275" s="159">
        <v>0</v>
      </c>
    </row>
    <row r="1276" spans="1:7" ht="130.44999999999999" x14ac:dyDescent="0.25">
      <c r="A1276" s="314"/>
      <c r="B1276" s="157" t="s">
        <v>1861</v>
      </c>
      <c r="C1276" s="157" t="s">
        <v>1863</v>
      </c>
      <c r="D1276" s="158">
        <v>5000</v>
      </c>
      <c r="E1276" s="158">
        <v>5000</v>
      </c>
      <c r="F1276" s="158">
        <v>0</v>
      </c>
      <c r="G1276" s="159">
        <v>0</v>
      </c>
    </row>
    <row r="1277" spans="1:7" ht="43.5" x14ac:dyDescent="0.25">
      <c r="A1277" s="314"/>
      <c r="B1277" s="157" t="s">
        <v>1864</v>
      </c>
      <c r="C1277" s="157" t="s">
        <v>1865</v>
      </c>
      <c r="D1277" s="158">
        <v>0</v>
      </c>
      <c r="E1277" s="158">
        <v>0</v>
      </c>
      <c r="F1277" s="158">
        <v>25000</v>
      </c>
      <c r="G1277" s="159">
        <v>25000</v>
      </c>
    </row>
    <row r="1278" spans="1:7" ht="108.7" x14ac:dyDescent="0.25">
      <c r="A1278" s="314"/>
      <c r="B1278" s="157" t="s">
        <v>1864</v>
      </c>
      <c r="C1278" s="157" t="s">
        <v>1866</v>
      </c>
      <c r="D1278" s="158">
        <v>25000</v>
      </c>
      <c r="E1278" s="158">
        <v>25000</v>
      </c>
      <c r="F1278" s="158">
        <v>0</v>
      </c>
      <c r="G1278" s="159">
        <v>0</v>
      </c>
    </row>
    <row r="1279" spans="1:7" ht="43.5" x14ac:dyDescent="0.25">
      <c r="A1279" s="314"/>
      <c r="B1279" s="157" t="s">
        <v>1867</v>
      </c>
      <c r="C1279" s="157" t="s">
        <v>1868</v>
      </c>
      <c r="D1279" s="158">
        <v>0</v>
      </c>
      <c r="E1279" s="158">
        <v>0</v>
      </c>
      <c r="F1279" s="158">
        <v>2500</v>
      </c>
      <c r="G1279" s="159">
        <v>2500</v>
      </c>
    </row>
    <row r="1280" spans="1:7" ht="43.5" x14ac:dyDescent="0.25">
      <c r="A1280" s="314"/>
      <c r="B1280" s="157" t="s">
        <v>1869</v>
      </c>
      <c r="C1280" s="157" t="s">
        <v>1868</v>
      </c>
      <c r="D1280" s="158">
        <v>0</v>
      </c>
      <c r="E1280" s="158">
        <v>2500</v>
      </c>
      <c r="F1280" s="158">
        <v>0</v>
      </c>
      <c r="G1280" s="159">
        <v>0</v>
      </c>
    </row>
    <row r="1281" spans="1:7" ht="43.5" x14ac:dyDescent="0.25">
      <c r="A1281" s="314"/>
      <c r="B1281" s="157" t="s">
        <v>1870</v>
      </c>
      <c r="C1281" s="157" t="s">
        <v>1871</v>
      </c>
      <c r="D1281" s="158">
        <v>25000</v>
      </c>
      <c r="E1281" s="158">
        <v>25000</v>
      </c>
      <c r="F1281" s="158">
        <v>0</v>
      </c>
      <c r="G1281" s="159">
        <v>0</v>
      </c>
    </row>
    <row r="1282" spans="1:7" ht="86.95" x14ac:dyDescent="0.25">
      <c r="A1282" s="314"/>
      <c r="B1282" s="157" t="s">
        <v>1870</v>
      </c>
      <c r="C1282" s="157" t="s">
        <v>1872</v>
      </c>
      <c r="D1282" s="158">
        <v>0</v>
      </c>
      <c r="E1282" s="158">
        <v>0</v>
      </c>
      <c r="F1282" s="158">
        <v>25000</v>
      </c>
      <c r="G1282" s="159">
        <v>25000</v>
      </c>
    </row>
    <row r="1283" spans="1:7" x14ac:dyDescent="0.25">
      <c r="A1283" s="315"/>
      <c r="B1283" s="157"/>
      <c r="C1283" s="157"/>
      <c r="D1283" s="158">
        <v>1000</v>
      </c>
      <c r="E1283" s="158">
        <v>0</v>
      </c>
      <c r="F1283" s="158">
        <v>1000</v>
      </c>
      <c r="G1283" s="159">
        <v>1000</v>
      </c>
    </row>
    <row r="1284" spans="1:7" x14ac:dyDescent="0.25">
      <c r="A1284" s="316" t="s">
        <v>256</v>
      </c>
      <c r="B1284" s="316"/>
      <c r="C1284" s="317"/>
      <c r="D1284" s="160">
        <v>151300</v>
      </c>
      <c r="E1284" s="160">
        <v>170400</v>
      </c>
      <c r="F1284" s="160">
        <v>183600</v>
      </c>
      <c r="G1284" s="161">
        <v>185700</v>
      </c>
    </row>
    <row r="1285" spans="1:7" ht="21.75" x14ac:dyDescent="0.25">
      <c r="A1285" s="313" t="s">
        <v>368</v>
      </c>
      <c r="B1285" s="157" t="s">
        <v>1873</v>
      </c>
      <c r="C1285" s="157" t="s">
        <v>1874</v>
      </c>
      <c r="D1285" s="158">
        <v>0</v>
      </c>
      <c r="E1285" s="158">
        <v>90000</v>
      </c>
      <c r="F1285" s="158">
        <v>0</v>
      </c>
      <c r="G1285" s="159">
        <v>0</v>
      </c>
    </row>
    <row r="1286" spans="1:7" x14ac:dyDescent="0.25">
      <c r="A1286" s="314"/>
      <c r="B1286" s="157" t="s">
        <v>1873</v>
      </c>
      <c r="C1286" s="157" t="s">
        <v>1875</v>
      </c>
      <c r="D1286" s="158">
        <v>0</v>
      </c>
      <c r="E1286" s="158">
        <v>4000</v>
      </c>
      <c r="F1286" s="158">
        <v>0</v>
      </c>
      <c r="G1286" s="159">
        <v>0</v>
      </c>
    </row>
    <row r="1287" spans="1:7" ht="21.75" x14ac:dyDescent="0.25">
      <c r="A1287" s="314"/>
      <c r="B1287" s="157" t="s">
        <v>1876</v>
      </c>
      <c r="C1287" s="157" t="s">
        <v>1877</v>
      </c>
      <c r="D1287" s="158">
        <v>0</v>
      </c>
      <c r="E1287" s="158">
        <v>10000</v>
      </c>
      <c r="F1287" s="158">
        <v>0</v>
      </c>
      <c r="G1287" s="159">
        <v>0</v>
      </c>
    </row>
    <row r="1288" spans="1:7" ht="21.75" x14ac:dyDescent="0.25">
      <c r="A1288" s="314"/>
      <c r="B1288" s="157" t="s">
        <v>1876</v>
      </c>
      <c r="C1288" s="157" t="s">
        <v>1878</v>
      </c>
      <c r="D1288" s="158">
        <v>0</v>
      </c>
      <c r="E1288" s="158">
        <v>0</v>
      </c>
      <c r="F1288" s="158">
        <v>5000</v>
      </c>
      <c r="G1288" s="159">
        <v>0</v>
      </c>
    </row>
    <row r="1289" spans="1:7" ht="21.75" x14ac:dyDescent="0.25">
      <c r="A1289" s="314"/>
      <c r="B1289" s="157" t="s">
        <v>1879</v>
      </c>
      <c r="C1289" s="157" t="s">
        <v>1880</v>
      </c>
      <c r="D1289" s="158">
        <v>30000</v>
      </c>
      <c r="E1289" s="158">
        <v>30000</v>
      </c>
      <c r="F1289" s="158">
        <v>30000</v>
      </c>
      <c r="G1289" s="159">
        <v>30000</v>
      </c>
    </row>
    <row r="1290" spans="1:7" ht="21.75" x14ac:dyDescent="0.25">
      <c r="A1290" s="314"/>
      <c r="B1290" s="157" t="s">
        <v>1881</v>
      </c>
      <c r="C1290" s="157" t="s">
        <v>1882</v>
      </c>
      <c r="D1290" s="158">
        <v>0</v>
      </c>
      <c r="E1290" s="158">
        <v>0</v>
      </c>
      <c r="F1290" s="158">
        <v>50000</v>
      </c>
      <c r="G1290" s="159">
        <v>50000</v>
      </c>
    </row>
    <row r="1291" spans="1:7" ht="32.6" x14ac:dyDescent="0.25">
      <c r="A1291" s="314"/>
      <c r="B1291" s="157" t="s">
        <v>1883</v>
      </c>
      <c r="C1291" s="157" t="s">
        <v>1884</v>
      </c>
      <c r="D1291" s="158">
        <v>0</v>
      </c>
      <c r="E1291" s="158">
        <v>0</v>
      </c>
      <c r="F1291" s="158">
        <v>25000</v>
      </c>
      <c r="G1291" s="159">
        <v>25000</v>
      </c>
    </row>
    <row r="1292" spans="1:7" ht="32.6" x14ac:dyDescent="0.25">
      <c r="A1292" s="314"/>
      <c r="B1292" s="157" t="s">
        <v>1885</v>
      </c>
      <c r="C1292" s="157" t="s">
        <v>1886</v>
      </c>
      <c r="D1292" s="158">
        <v>0</v>
      </c>
      <c r="E1292" s="158">
        <v>25000</v>
      </c>
      <c r="F1292" s="158">
        <v>0</v>
      </c>
      <c r="G1292" s="159">
        <v>0</v>
      </c>
    </row>
    <row r="1293" spans="1:7" ht="21.75" x14ac:dyDescent="0.25">
      <c r="A1293" s="314"/>
      <c r="B1293" s="157" t="s">
        <v>1887</v>
      </c>
      <c r="C1293" s="157" t="s">
        <v>1888</v>
      </c>
      <c r="D1293" s="158">
        <v>50000</v>
      </c>
      <c r="E1293" s="158">
        <v>0</v>
      </c>
      <c r="F1293" s="158">
        <v>0</v>
      </c>
      <c r="G1293" s="159">
        <v>0</v>
      </c>
    </row>
    <row r="1294" spans="1:7" x14ac:dyDescent="0.25">
      <c r="A1294" s="314"/>
      <c r="B1294" s="157" t="s">
        <v>1889</v>
      </c>
      <c r="C1294" s="157" t="s">
        <v>1890</v>
      </c>
      <c r="D1294" s="158">
        <v>60000</v>
      </c>
      <c r="E1294" s="158">
        <v>60000</v>
      </c>
      <c r="F1294" s="158">
        <v>0</v>
      </c>
      <c r="G1294" s="159">
        <v>0</v>
      </c>
    </row>
    <row r="1295" spans="1:7" x14ac:dyDescent="0.25">
      <c r="A1295" s="314"/>
      <c r="B1295" s="157" t="s">
        <v>1889</v>
      </c>
      <c r="C1295" s="157" t="s">
        <v>1891</v>
      </c>
      <c r="D1295" s="158">
        <v>0</v>
      </c>
      <c r="E1295" s="158">
        <v>0</v>
      </c>
      <c r="F1295" s="158">
        <v>60000</v>
      </c>
      <c r="G1295" s="159">
        <v>60000</v>
      </c>
    </row>
    <row r="1296" spans="1:7" ht="32.6" x14ac:dyDescent="0.25">
      <c r="A1296" s="314"/>
      <c r="B1296" s="157" t="s">
        <v>1892</v>
      </c>
      <c r="C1296" s="157" t="s">
        <v>1893</v>
      </c>
      <c r="D1296" s="158">
        <v>0</v>
      </c>
      <c r="E1296" s="158">
        <v>25000</v>
      </c>
      <c r="F1296" s="158">
        <v>0</v>
      </c>
      <c r="G1296" s="159">
        <v>0</v>
      </c>
    </row>
    <row r="1297" spans="1:7" ht="32.6" x14ac:dyDescent="0.25">
      <c r="A1297" s="314"/>
      <c r="B1297" s="157" t="s">
        <v>1894</v>
      </c>
      <c r="C1297" s="157" t="s">
        <v>1895</v>
      </c>
      <c r="D1297" s="158">
        <v>0</v>
      </c>
      <c r="E1297" s="158">
        <v>0</v>
      </c>
      <c r="F1297" s="158">
        <v>25000</v>
      </c>
      <c r="G1297" s="159">
        <v>25000</v>
      </c>
    </row>
    <row r="1298" spans="1:7" ht="32.6" x14ac:dyDescent="0.25">
      <c r="A1298" s="314"/>
      <c r="B1298" s="157" t="s">
        <v>1896</v>
      </c>
      <c r="C1298" s="157" t="s">
        <v>1897</v>
      </c>
      <c r="D1298" s="158">
        <v>0</v>
      </c>
      <c r="E1298" s="158">
        <v>10000</v>
      </c>
      <c r="F1298" s="158">
        <v>0</v>
      </c>
      <c r="G1298" s="159">
        <v>0</v>
      </c>
    </row>
    <row r="1299" spans="1:7" ht="54.35" x14ac:dyDescent="0.25">
      <c r="A1299" s="314"/>
      <c r="B1299" s="157" t="s">
        <v>1898</v>
      </c>
      <c r="C1299" s="157" t="s">
        <v>1899</v>
      </c>
      <c r="D1299" s="158">
        <v>0</v>
      </c>
      <c r="E1299" s="158">
        <v>0</v>
      </c>
      <c r="F1299" s="158">
        <v>50000</v>
      </c>
      <c r="G1299" s="159">
        <v>50000</v>
      </c>
    </row>
    <row r="1300" spans="1:7" ht="32.6" x14ac:dyDescent="0.25">
      <c r="A1300" s="314"/>
      <c r="B1300" s="157" t="s">
        <v>1898</v>
      </c>
      <c r="C1300" s="157" t="s">
        <v>1900</v>
      </c>
      <c r="D1300" s="158">
        <v>0</v>
      </c>
      <c r="E1300" s="158">
        <v>45200</v>
      </c>
      <c r="F1300" s="158">
        <v>0</v>
      </c>
      <c r="G1300" s="159">
        <v>0</v>
      </c>
    </row>
    <row r="1301" spans="1:7" ht="32.6" x14ac:dyDescent="0.25">
      <c r="A1301" s="314"/>
      <c r="B1301" s="157" t="s">
        <v>351</v>
      </c>
      <c r="C1301" s="157" t="s">
        <v>1901</v>
      </c>
      <c r="D1301" s="158">
        <v>0</v>
      </c>
      <c r="E1301" s="158">
        <v>0</v>
      </c>
      <c r="F1301" s="158">
        <v>25000</v>
      </c>
      <c r="G1301" s="159">
        <v>0</v>
      </c>
    </row>
    <row r="1302" spans="1:7" ht="21.75" x14ac:dyDescent="0.25">
      <c r="A1302" s="314"/>
      <c r="B1302" s="157" t="s">
        <v>351</v>
      </c>
      <c r="C1302" s="157" t="s">
        <v>1902</v>
      </c>
      <c r="D1302" s="158">
        <v>0</v>
      </c>
      <c r="E1302" s="158">
        <v>25000</v>
      </c>
      <c r="F1302" s="158">
        <v>0</v>
      </c>
      <c r="G1302" s="159">
        <v>0</v>
      </c>
    </row>
    <row r="1303" spans="1:7" ht="21.75" x14ac:dyDescent="0.25">
      <c r="A1303" s="314"/>
      <c r="B1303" s="157" t="s">
        <v>351</v>
      </c>
      <c r="C1303" s="157" t="s">
        <v>1903</v>
      </c>
      <c r="D1303" s="158">
        <v>0</v>
      </c>
      <c r="E1303" s="158">
        <v>0</v>
      </c>
      <c r="F1303" s="158">
        <v>40000</v>
      </c>
      <c r="G1303" s="159">
        <v>0</v>
      </c>
    </row>
    <row r="1304" spans="1:7" ht="21.75" x14ac:dyDescent="0.25">
      <c r="A1304" s="314"/>
      <c r="B1304" s="157" t="s">
        <v>351</v>
      </c>
      <c r="C1304" s="157" t="s">
        <v>1904</v>
      </c>
      <c r="D1304" s="158">
        <v>0</v>
      </c>
      <c r="E1304" s="158">
        <v>0</v>
      </c>
      <c r="F1304" s="158">
        <v>50000</v>
      </c>
      <c r="G1304" s="159">
        <v>50000</v>
      </c>
    </row>
    <row r="1305" spans="1:7" ht="21.75" x14ac:dyDescent="0.25">
      <c r="A1305" s="314"/>
      <c r="B1305" s="157" t="s">
        <v>351</v>
      </c>
      <c r="C1305" s="157" t="s">
        <v>1905</v>
      </c>
      <c r="D1305" s="158">
        <v>50000</v>
      </c>
      <c r="E1305" s="158">
        <v>50000</v>
      </c>
      <c r="F1305" s="158">
        <v>0</v>
      </c>
      <c r="G1305" s="159">
        <v>0</v>
      </c>
    </row>
    <row r="1306" spans="1:7" x14ac:dyDescent="0.25">
      <c r="A1306" s="314"/>
      <c r="B1306" s="157" t="s">
        <v>351</v>
      </c>
      <c r="C1306" s="157" t="s">
        <v>1906</v>
      </c>
      <c r="D1306" s="158">
        <v>0</v>
      </c>
      <c r="E1306" s="158">
        <v>35000</v>
      </c>
      <c r="F1306" s="158">
        <v>0</v>
      </c>
      <c r="G1306" s="159">
        <v>0</v>
      </c>
    </row>
    <row r="1307" spans="1:7" ht="32.6" x14ac:dyDescent="0.25">
      <c r="A1307" s="314"/>
      <c r="B1307" s="157" t="s">
        <v>351</v>
      </c>
      <c r="C1307" s="157" t="s">
        <v>1907</v>
      </c>
      <c r="D1307" s="158">
        <v>0</v>
      </c>
      <c r="E1307" s="158">
        <v>0</v>
      </c>
      <c r="F1307" s="158">
        <v>200000</v>
      </c>
      <c r="G1307" s="159">
        <v>0</v>
      </c>
    </row>
    <row r="1308" spans="1:7" ht="32.6" x14ac:dyDescent="0.25">
      <c r="A1308" s="314"/>
      <c r="B1308" s="157" t="s">
        <v>351</v>
      </c>
      <c r="C1308" s="157" t="s">
        <v>1908</v>
      </c>
      <c r="D1308" s="158">
        <v>0</v>
      </c>
      <c r="E1308" s="158">
        <v>0</v>
      </c>
      <c r="F1308" s="158">
        <v>0</v>
      </c>
      <c r="G1308" s="159">
        <v>200000</v>
      </c>
    </row>
    <row r="1309" spans="1:7" ht="21.75" x14ac:dyDescent="0.25">
      <c r="A1309" s="314"/>
      <c r="B1309" s="157" t="s">
        <v>351</v>
      </c>
      <c r="C1309" s="157" t="s">
        <v>1909</v>
      </c>
      <c r="D1309" s="158">
        <v>0</v>
      </c>
      <c r="E1309" s="158">
        <v>0</v>
      </c>
      <c r="F1309" s="158">
        <v>0</v>
      </c>
      <c r="G1309" s="159">
        <v>25000</v>
      </c>
    </row>
    <row r="1310" spans="1:7" ht="21.75" x14ac:dyDescent="0.25">
      <c r="A1310" s="314"/>
      <c r="B1310" s="157" t="s">
        <v>351</v>
      </c>
      <c r="C1310" s="157" t="s">
        <v>1910</v>
      </c>
      <c r="D1310" s="158">
        <v>0</v>
      </c>
      <c r="E1310" s="158">
        <v>0</v>
      </c>
      <c r="F1310" s="158">
        <v>25000</v>
      </c>
      <c r="G1310" s="159">
        <v>0</v>
      </c>
    </row>
    <row r="1311" spans="1:7" ht="21.75" x14ac:dyDescent="0.25">
      <c r="A1311" s="314"/>
      <c r="B1311" s="157" t="s">
        <v>351</v>
      </c>
      <c r="C1311" s="157" t="s">
        <v>1911</v>
      </c>
      <c r="D1311" s="158">
        <v>0</v>
      </c>
      <c r="E1311" s="158">
        <v>0</v>
      </c>
      <c r="F1311" s="158">
        <v>25000</v>
      </c>
      <c r="G1311" s="159">
        <v>25000</v>
      </c>
    </row>
    <row r="1312" spans="1:7" ht="32.6" x14ac:dyDescent="0.25">
      <c r="A1312" s="314"/>
      <c r="B1312" s="157" t="s">
        <v>351</v>
      </c>
      <c r="C1312" s="157" t="s">
        <v>1912</v>
      </c>
      <c r="D1312" s="158">
        <v>50000</v>
      </c>
      <c r="E1312" s="158">
        <v>0</v>
      </c>
      <c r="F1312" s="158">
        <v>0</v>
      </c>
      <c r="G1312" s="159">
        <v>0</v>
      </c>
    </row>
    <row r="1313" spans="1:7" ht="32.6" x14ac:dyDescent="0.25">
      <c r="A1313" s="314"/>
      <c r="B1313" s="157" t="s">
        <v>351</v>
      </c>
      <c r="C1313" s="157" t="s">
        <v>1913</v>
      </c>
      <c r="D1313" s="158">
        <v>0</v>
      </c>
      <c r="E1313" s="158">
        <v>0</v>
      </c>
      <c r="F1313" s="158">
        <v>50000</v>
      </c>
      <c r="G1313" s="159">
        <v>50000</v>
      </c>
    </row>
    <row r="1314" spans="1:7" ht="21.75" x14ac:dyDescent="0.25">
      <c r="A1314" s="314"/>
      <c r="B1314" s="157" t="s">
        <v>351</v>
      </c>
      <c r="C1314" s="157" t="s">
        <v>1914</v>
      </c>
      <c r="D1314" s="158">
        <v>50000</v>
      </c>
      <c r="E1314" s="158">
        <v>0</v>
      </c>
      <c r="F1314" s="158">
        <v>0</v>
      </c>
      <c r="G1314" s="159">
        <v>0</v>
      </c>
    </row>
    <row r="1315" spans="1:7" ht="21.75" x14ac:dyDescent="0.25">
      <c r="A1315" s="314"/>
      <c r="B1315" s="157" t="s">
        <v>351</v>
      </c>
      <c r="C1315" s="157" t="s">
        <v>1915</v>
      </c>
      <c r="D1315" s="158">
        <v>50000</v>
      </c>
      <c r="E1315" s="158">
        <v>50000</v>
      </c>
      <c r="F1315" s="158">
        <v>50000</v>
      </c>
      <c r="G1315" s="159">
        <v>50000</v>
      </c>
    </row>
    <row r="1316" spans="1:7" ht="97.85" x14ac:dyDescent="0.25">
      <c r="A1316" s="314"/>
      <c r="B1316" s="157" t="s">
        <v>351</v>
      </c>
      <c r="C1316" s="157" t="s">
        <v>1916</v>
      </c>
      <c r="D1316" s="158">
        <v>100000</v>
      </c>
      <c r="E1316" s="158">
        <v>100000</v>
      </c>
      <c r="F1316" s="158">
        <v>100000</v>
      </c>
      <c r="G1316" s="159">
        <v>100000</v>
      </c>
    </row>
    <row r="1317" spans="1:7" x14ac:dyDescent="0.25">
      <c r="A1317" s="314"/>
      <c r="B1317" s="157" t="s">
        <v>351</v>
      </c>
      <c r="C1317" s="157" t="s">
        <v>1917</v>
      </c>
      <c r="D1317" s="158">
        <v>0</v>
      </c>
      <c r="E1317" s="158">
        <v>0</v>
      </c>
      <c r="F1317" s="158">
        <v>0</v>
      </c>
      <c r="G1317" s="159">
        <v>30000</v>
      </c>
    </row>
    <row r="1318" spans="1:7" ht="43.5" x14ac:dyDescent="0.25">
      <c r="A1318" s="314"/>
      <c r="B1318" s="157" t="s">
        <v>351</v>
      </c>
      <c r="C1318" s="157" t="s">
        <v>1918</v>
      </c>
      <c r="D1318" s="158">
        <v>0</v>
      </c>
      <c r="E1318" s="158">
        <v>25000</v>
      </c>
      <c r="F1318" s="158">
        <v>0</v>
      </c>
      <c r="G1318" s="159">
        <v>0</v>
      </c>
    </row>
    <row r="1319" spans="1:7" ht="21.75" x14ac:dyDescent="0.25">
      <c r="A1319" s="314"/>
      <c r="B1319" s="157" t="s">
        <v>351</v>
      </c>
      <c r="C1319" s="157" t="s">
        <v>1919</v>
      </c>
      <c r="D1319" s="158">
        <v>0</v>
      </c>
      <c r="E1319" s="158">
        <v>0</v>
      </c>
      <c r="F1319" s="158">
        <v>25000</v>
      </c>
      <c r="G1319" s="159">
        <v>0</v>
      </c>
    </row>
    <row r="1320" spans="1:7" x14ac:dyDescent="0.25">
      <c r="A1320" s="314"/>
      <c r="B1320" s="157" t="s">
        <v>351</v>
      </c>
      <c r="C1320" s="157" t="s">
        <v>1920</v>
      </c>
      <c r="D1320" s="158">
        <v>0</v>
      </c>
      <c r="E1320" s="158">
        <v>0</v>
      </c>
      <c r="F1320" s="158">
        <v>0</v>
      </c>
      <c r="G1320" s="159">
        <v>30000</v>
      </c>
    </row>
    <row r="1321" spans="1:7" x14ac:dyDescent="0.25">
      <c r="A1321" s="314"/>
      <c r="B1321" s="157" t="s">
        <v>351</v>
      </c>
      <c r="C1321" s="157" t="s">
        <v>1921</v>
      </c>
      <c r="D1321" s="158">
        <v>50000</v>
      </c>
      <c r="E1321" s="158">
        <v>0</v>
      </c>
      <c r="F1321" s="158">
        <v>0</v>
      </c>
      <c r="G1321" s="159">
        <v>0</v>
      </c>
    </row>
    <row r="1322" spans="1:7" x14ac:dyDescent="0.25">
      <c r="A1322" s="314"/>
      <c r="B1322" s="157" t="s">
        <v>351</v>
      </c>
      <c r="C1322" s="157" t="s">
        <v>1922</v>
      </c>
      <c r="D1322" s="158">
        <v>0</v>
      </c>
      <c r="E1322" s="158">
        <v>0</v>
      </c>
      <c r="F1322" s="158">
        <v>50000</v>
      </c>
      <c r="G1322" s="159">
        <v>50000</v>
      </c>
    </row>
    <row r="1323" spans="1:7" x14ac:dyDescent="0.25">
      <c r="A1323" s="314"/>
      <c r="B1323" s="157" t="s">
        <v>351</v>
      </c>
      <c r="C1323" s="157" t="s">
        <v>1923</v>
      </c>
      <c r="D1323" s="158">
        <v>25000</v>
      </c>
      <c r="E1323" s="158">
        <v>0</v>
      </c>
      <c r="F1323" s="158">
        <v>0</v>
      </c>
      <c r="G1323" s="159">
        <v>0</v>
      </c>
    </row>
    <row r="1324" spans="1:7" ht="21.75" x14ac:dyDescent="0.25">
      <c r="A1324" s="314"/>
      <c r="B1324" s="157" t="s">
        <v>351</v>
      </c>
      <c r="C1324" s="157" t="s">
        <v>1924</v>
      </c>
      <c r="D1324" s="158">
        <v>0</v>
      </c>
      <c r="E1324" s="158">
        <v>25000</v>
      </c>
      <c r="F1324" s="158">
        <v>0</v>
      </c>
      <c r="G1324" s="159">
        <v>0</v>
      </c>
    </row>
    <row r="1325" spans="1:7" ht="32.6" x14ac:dyDescent="0.25">
      <c r="A1325" s="314"/>
      <c r="B1325" s="157" t="s">
        <v>351</v>
      </c>
      <c r="C1325" s="157" t="s">
        <v>1886</v>
      </c>
      <c r="D1325" s="158">
        <v>40000</v>
      </c>
      <c r="E1325" s="158">
        <v>0</v>
      </c>
      <c r="F1325" s="158">
        <v>0</v>
      </c>
      <c r="G1325" s="159">
        <v>0</v>
      </c>
    </row>
    <row r="1326" spans="1:7" ht="21.75" x14ac:dyDescent="0.25">
      <c r="A1326" s="314"/>
      <c r="B1326" s="157" t="s">
        <v>351</v>
      </c>
      <c r="C1326" s="157" t="s">
        <v>1925</v>
      </c>
      <c r="D1326" s="158">
        <v>0</v>
      </c>
      <c r="E1326" s="158">
        <v>0</v>
      </c>
      <c r="F1326" s="158">
        <v>30000</v>
      </c>
      <c r="G1326" s="159">
        <v>30000</v>
      </c>
    </row>
    <row r="1327" spans="1:7" ht="32.6" x14ac:dyDescent="0.25">
      <c r="A1327" s="314"/>
      <c r="B1327" s="157" t="s">
        <v>351</v>
      </c>
      <c r="C1327" s="157" t="s">
        <v>1900</v>
      </c>
      <c r="D1327" s="158">
        <v>50000</v>
      </c>
      <c r="E1327" s="158">
        <v>0</v>
      </c>
      <c r="F1327" s="158">
        <v>0</v>
      </c>
      <c r="G1327" s="159">
        <v>0</v>
      </c>
    </row>
    <row r="1328" spans="1:7" ht="21.75" x14ac:dyDescent="0.25">
      <c r="A1328" s="314"/>
      <c r="B1328" s="157" t="s">
        <v>351</v>
      </c>
      <c r="C1328" s="157" t="s">
        <v>1926</v>
      </c>
      <c r="D1328" s="158">
        <v>0</v>
      </c>
      <c r="E1328" s="158">
        <v>0</v>
      </c>
      <c r="F1328" s="158">
        <v>20000</v>
      </c>
      <c r="G1328" s="159">
        <v>30000</v>
      </c>
    </row>
    <row r="1329" spans="1:7" ht="32.6" x14ac:dyDescent="0.25">
      <c r="A1329" s="314"/>
      <c r="B1329" s="157" t="s">
        <v>351</v>
      </c>
      <c r="C1329" s="157" t="s">
        <v>1927</v>
      </c>
      <c r="D1329" s="158">
        <v>30000</v>
      </c>
      <c r="E1329" s="158">
        <v>30000</v>
      </c>
      <c r="F1329" s="158">
        <v>30000</v>
      </c>
      <c r="G1329" s="159">
        <v>30000</v>
      </c>
    </row>
    <row r="1330" spans="1:7" x14ac:dyDescent="0.25">
      <c r="A1330" s="314"/>
      <c r="B1330" s="157" t="s">
        <v>351</v>
      </c>
      <c r="C1330" s="157" t="s">
        <v>1928</v>
      </c>
      <c r="D1330" s="158">
        <v>50000</v>
      </c>
      <c r="E1330" s="158">
        <v>50000</v>
      </c>
      <c r="F1330" s="158">
        <v>0</v>
      </c>
      <c r="G1330" s="159">
        <v>0</v>
      </c>
    </row>
    <row r="1331" spans="1:7" ht="21.75" x14ac:dyDescent="0.25">
      <c r="A1331" s="314"/>
      <c r="B1331" s="157" t="s">
        <v>351</v>
      </c>
      <c r="C1331" s="157" t="s">
        <v>1929</v>
      </c>
      <c r="D1331" s="158">
        <v>50000</v>
      </c>
      <c r="E1331" s="158">
        <v>0</v>
      </c>
      <c r="F1331" s="158">
        <v>50000</v>
      </c>
      <c r="G1331" s="159">
        <v>50000</v>
      </c>
    </row>
    <row r="1332" spans="1:7" x14ac:dyDescent="0.25">
      <c r="A1332" s="314"/>
      <c r="B1332" s="157" t="s">
        <v>351</v>
      </c>
      <c r="C1332" s="157" t="s">
        <v>1930</v>
      </c>
      <c r="D1332" s="158">
        <v>60000</v>
      </c>
      <c r="E1332" s="158">
        <v>0</v>
      </c>
      <c r="F1332" s="158">
        <v>0</v>
      </c>
      <c r="G1332" s="159">
        <v>0</v>
      </c>
    </row>
    <row r="1333" spans="1:7" ht="32.6" x14ac:dyDescent="0.25">
      <c r="A1333" s="314"/>
      <c r="B1333" s="157" t="s">
        <v>351</v>
      </c>
      <c r="C1333" s="157" t="s">
        <v>1931</v>
      </c>
      <c r="D1333" s="158">
        <v>0</v>
      </c>
      <c r="E1333" s="158">
        <v>0</v>
      </c>
      <c r="F1333" s="158">
        <v>10000</v>
      </c>
      <c r="G1333" s="159">
        <v>30000</v>
      </c>
    </row>
    <row r="1334" spans="1:7" x14ac:dyDescent="0.25">
      <c r="A1334" s="314"/>
      <c r="B1334" s="157" t="s">
        <v>351</v>
      </c>
      <c r="C1334" s="157" t="s">
        <v>1932</v>
      </c>
      <c r="D1334" s="158">
        <v>0</v>
      </c>
      <c r="E1334" s="158">
        <v>7500</v>
      </c>
      <c r="F1334" s="158">
        <v>0</v>
      </c>
      <c r="G1334" s="159">
        <v>0</v>
      </c>
    </row>
    <row r="1335" spans="1:7" ht="21.75" x14ac:dyDescent="0.25">
      <c r="A1335" s="314"/>
      <c r="B1335" s="157" t="s">
        <v>351</v>
      </c>
      <c r="C1335" s="157" t="s">
        <v>1933</v>
      </c>
      <c r="D1335" s="158">
        <v>0</v>
      </c>
      <c r="E1335" s="158">
        <v>50000</v>
      </c>
      <c r="F1335" s="158">
        <v>0</v>
      </c>
      <c r="G1335" s="159">
        <v>0</v>
      </c>
    </row>
    <row r="1336" spans="1:7" ht="21.75" x14ac:dyDescent="0.25">
      <c r="A1336" s="314"/>
      <c r="B1336" s="157" t="s">
        <v>351</v>
      </c>
      <c r="C1336" s="157" t="s">
        <v>1934</v>
      </c>
      <c r="D1336" s="158">
        <v>0</v>
      </c>
      <c r="E1336" s="158">
        <v>0</v>
      </c>
      <c r="F1336" s="158">
        <v>50000</v>
      </c>
      <c r="G1336" s="159">
        <v>0</v>
      </c>
    </row>
    <row r="1337" spans="1:7" ht="21.75" x14ac:dyDescent="0.25">
      <c r="A1337" s="314"/>
      <c r="B1337" s="157" t="s">
        <v>351</v>
      </c>
      <c r="C1337" s="157" t="s">
        <v>1935</v>
      </c>
      <c r="D1337" s="158">
        <v>0</v>
      </c>
      <c r="E1337" s="158">
        <v>0</v>
      </c>
      <c r="F1337" s="158">
        <v>50000</v>
      </c>
      <c r="G1337" s="159">
        <v>50000</v>
      </c>
    </row>
    <row r="1338" spans="1:7" ht="54.35" x14ac:dyDescent="0.25">
      <c r="A1338" s="314"/>
      <c r="B1338" s="157" t="s">
        <v>351</v>
      </c>
      <c r="C1338" s="157" t="s">
        <v>1936</v>
      </c>
      <c r="D1338" s="158">
        <v>100000</v>
      </c>
      <c r="E1338" s="158">
        <v>0</v>
      </c>
      <c r="F1338" s="158">
        <v>0</v>
      </c>
      <c r="G1338" s="159">
        <v>0</v>
      </c>
    </row>
    <row r="1339" spans="1:7" ht="21.75" x14ac:dyDescent="0.25">
      <c r="A1339" s="314"/>
      <c r="B1339" s="157" t="s">
        <v>351</v>
      </c>
      <c r="C1339" s="157" t="s">
        <v>1937</v>
      </c>
      <c r="D1339" s="158">
        <v>50000</v>
      </c>
      <c r="E1339" s="158">
        <v>0</v>
      </c>
      <c r="F1339" s="158">
        <v>0</v>
      </c>
      <c r="G1339" s="159">
        <v>0</v>
      </c>
    </row>
    <row r="1340" spans="1:7" ht="21.75" x14ac:dyDescent="0.25">
      <c r="A1340" s="314"/>
      <c r="B1340" s="157" t="s">
        <v>351</v>
      </c>
      <c r="C1340" s="157" t="s">
        <v>1938</v>
      </c>
      <c r="D1340" s="158">
        <v>0</v>
      </c>
      <c r="E1340" s="158">
        <v>0</v>
      </c>
      <c r="F1340" s="158">
        <v>25000</v>
      </c>
      <c r="G1340" s="159">
        <v>0</v>
      </c>
    </row>
    <row r="1341" spans="1:7" x14ac:dyDescent="0.25">
      <c r="A1341" s="314"/>
      <c r="B1341" s="157" t="s">
        <v>351</v>
      </c>
      <c r="C1341" s="157" t="s">
        <v>1939</v>
      </c>
      <c r="D1341" s="158">
        <v>0</v>
      </c>
      <c r="E1341" s="158">
        <v>0</v>
      </c>
      <c r="F1341" s="158">
        <v>50000</v>
      </c>
      <c r="G1341" s="159">
        <v>50000</v>
      </c>
    </row>
    <row r="1342" spans="1:7" ht="21.75" x14ac:dyDescent="0.25">
      <c r="A1342" s="314"/>
      <c r="B1342" s="157" t="s">
        <v>351</v>
      </c>
      <c r="C1342" s="157" t="s">
        <v>1940</v>
      </c>
      <c r="D1342" s="158">
        <v>0</v>
      </c>
      <c r="E1342" s="158">
        <v>775000</v>
      </c>
      <c r="F1342" s="158">
        <v>796300</v>
      </c>
      <c r="G1342" s="159">
        <v>818200</v>
      </c>
    </row>
    <row r="1343" spans="1:7" ht="21.75" x14ac:dyDescent="0.25">
      <c r="A1343" s="314"/>
      <c r="B1343" s="157" t="s">
        <v>351</v>
      </c>
      <c r="C1343" s="157" t="s">
        <v>1941</v>
      </c>
      <c r="D1343" s="158">
        <v>775000</v>
      </c>
      <c r="E1343" s="158">
        <v>0</v>
      </c>
      <c r="F1343" s="158">
        <v>0</v>
      </c>
      <c r="G1343" s="159">
        <v>0</v>
      </c>
    </row>
    <row r="1344" spans="1:7" ht="54.35" x14ac:dyDescent="0.25">
      <c r="A1344" s="314"/>
      <c r="B1344" s="157" t="s">
        <v>351</v>
      </c>
      <c r="C1344" s="157" t="s">
        <v>1942</v>
      </c>
      <c r="D1344" s="158">
        <v>50000</v>
      </c>
      <c r="E1344" s="158">
        <v>0</v>
      </c>
      <c r="F1344" s="158">
        <v>0</v>
      </c>
      <c r="G1344" s="159">
        <v>0</v>
      </c>
    </row>
    <row r="1345" spans="1:7" ht="43.5" x14ac:dyDescent="0.25">
      <c r="A1345" s="314"/>
      <c r="B1345" s="157" t="s">
        <v>351</v>
      </c>
      <c r="C1345" s="157" t="s">
        <v>1943</v>
      </c>
      <c r="D1345" s="158">
        <v>0</v>
      </c>
      <c r="E1345" s="158">
        <v>40000</v>
      </c>
      <c r="F1345" s="158">
        <v>0</v>
      </c>
      <c r="G1345" s="159">
        <v>0</v>
      </c>
    </row>
    <row r="1346" spans="1:7" ht="21.75" x14ac:dyDescent="0.25">
      <c r="A1346" s="314"/>
      <c r="B1346" s="157" t="s">
        <v>351</v>
      </c>
      <c r="C1346" s="157" t="s">
        <v>1944</v>
      </c>
      <c r="D1346" s="158">
        <v>0</v>
      </c>
      <c r="E1346" s="158">
        <v>0</v>
      </c>
      <c r="F1346" s="158">
        <v>0</v>
      </c>
      <c r="G1346" s="159">
        <v>50000</v>
      </c>
    </row>
    <row r="1347" spans="1:7" ht="32.6" x14ac:dyDescent="0.25">
      <c r="A1347" s="314"/>
      <c r="B1347" s="157" t="s">
        <v>351</v>
      </c>
      <c r="C1347" s="157" t="s">
        <v>1945</v>
      </c>
      <c r="D1347" s="158">
        <v>0</v>
      </c>
      <c r="E1347" s="158">
        <v>0</v>
      </c>
      <c r="F1347" s="158">
        <v>0</v>
      </c>
      <c r="G1347" s="159">
        <v>50000</v>
      </c>
    </row>
    <row r="1348" spans="1:7" ht="21.75" x14ac:dyDescent="0.25">
      <c r="A1348" s="314"/>
      <c r="B1348" s="157" t="s">
        <v>351</v>
      </c>
      <c r="C1348" s="157" t="s">
        <v>1946</v>
      </c>
      <c r="D1348" s="158">
        <v>0</v>
      </c>
      <c r="E1348" s="158">
        <v>25000</v>
      </c>
      <c r="F1348" s="158">
        <v>0</v>
      </c>
      <c r="G1348" s="159">
        <v>0</v>
      </c>
    </row>
    <row r="1349" spans="1:7" x14ac:dyDescent="0.25">
      <c r="A1349" s="314"/>
      <c r="B1349" s="157" t="s">
        <v>351</v>
      </c>
      <c r="C1349" s="157" t="s">
        <v>1947</v>
      </c>
      <c r="D1349" s="158">
        <v>0</v>
      </c>
      <c r="E1349" s="158">
        <v>25000</v>
      </c>
      <c r="F1349" s="158">
        <v>0</v>
      </c>
      <c r="G1349" s="159">
        <v>0</v>
      </c>
    </row>
    <row r="1350" spans="1:7" x14ac:dyDescent="0.25">
      <c r="A1350" s="314"/>
      <c r="B1350" s="157" t="s">
        <v>351</v>
      </c>
      <c r="C1350" s="157" t="s">
        <v>1948</v>
      </c>
      <c r="D1350" s="158">
        <v>0</v>
      </c>
      <c r="E1350" s="158">
        <v>25000</v>
      </c>
      <c r="F1350" s="158">
        <v>0</v>
      </c>
      <c r="G1350" s="159">
        <v>0</v>
      </c>
    </row>
    <row r="1351" spans="1:7" ht="32.6" x14ac:dyDescent="0.25">
      <c r="A1351" s="314"/>
      <c r="B1351" s="157" t="s">
        <v>351</v>
      </c>
      <c r="C1351" s="157" t="s">
        <v>1949</v>
      </c>
      <c r="D1351" s="158">
        <v>0</v>
      </c>
      <c r="E1351" s="158">
        <v>50000</v>
      </c>
      <c r="F1351" s="158">
        <v>50000</v>
      </c>
      <c r="G1351" s="159">
        <v>0</v>
      </c>
    </row>
    <row r="1352" spans="1:7" ht="21.75" x14ac:dyDescent="0.25">
      <c r="A1352" s="314"/>
      <c r="B1352" s="157" t="s">
        <v>1950</v>
      </c>
      <c r="C1352" s="157" t="s">
        <v>1951</v>
      </c>
      <c r="D1352" s="158">
        <v>0</v>
      </c>
      <c r="E1352" s="158">
        <v>1300</v>
      </c>
      <c r="F1352" s="158">
        <v>0</v>
      </c>
      <c r="G1352" s="159">
        <v>0</v>
      </c>
    </row>
    <row r="1353" spans="1:7" x14ac:dyDescent="0.25">
      <c r="A1353" s="314"/>
      <c r="B1353" s="157" t="s">
        <v>1950</v>
      </c>
      <c r="C1353" s="157" t="s">
        <v>1952</v>
      </c>
      <c r="D1353" s="158">
        <v>0</v>
      </c>
      <c r="E1353" s="158">
        <v>400</v>
      </c>
      <c r="F1353" s="158">
        <v>0</v>
      </c>
      <c r="G1353" s="159">
        <v>0</v>
      </c>
    </row>
    <row r="1354" spans="1:7" ht="21.75" x14ac:dyDescent="0.25">
      <c r="A1354" s="314"/>
      <c r="B1354" s="157" t="s">
        <v>1950</v>
      </c>
      <c r="C1354" s="157" t="s">
        <v>1953</v>
      </c>
      <c r="D1354" s="158">
        <v>0</v>
      </c>
      <c r="E1354" s="158">
        <v>60000</v>
      </c>
      <c r="F1354" s="158">
        <v>60000</v>
      </c>
      <c r="G1354" s="159">
        <v>0</v>
      </c>
    </row>
    <row r="1355" spans="1:7" ht="21.75" x14ac:dyDescent="0.25">
      <c r="A1355" s="314"/>
      <c r="B1355" s="157" t="s">
        <v>1950</v>
      </c>
      <c r="C1355" s="157" t="s">
        <v>1954</v>
      </c>
      <c r="D1355" s="158">
        <v>0</v>
      </c>
      <c r="E1355" s="158">
        <v>1300</v>
      </c>
      <c r="F1355" s="158">
        <v>0</v>
      </c>
      <c r="G1355" s="159">
        <v>0</v>
      </c>
    </row>
    <row r="1356" spans="1:7" ht="43.5" x14ac:dyDescent="0.25">
      <c r="A1356" s="314"/>
      <c r="B1356" s="157" t="s">
        <v>228</v>
      </c>
      <c r="C1356" s="157" t="s">
        <v>1955</v>
      </c>
      <c r="D1356" s="158">
        <v>50000</v>
      </c>
      <c r="E1356" s="158">
        <v>0</v>
      </c>
      <c r="F1356" s="158">
        <v>0</v>
      </c>
      <c r="G1356" s="159">
        <v>0</v>
      </c>
    </row>
    <row r="1357" spans="1:7" ht="32.6" x14ac:dyDescent="0.25">
      <c r="A1357" s="314"/>
      <c r="B1357" s="157" t="s">
        <v>228</v>
      </c>
      <c r="C1357" s="157" t="s">
        <v>1956</v>
      </c>
      <c r="D1357" s="158">
        <v>0</v>
      </c>
      <c r="E1357" s="158">
        <v>50000</v>
      </c>
      <c r="F1357" s="158">
        <v>50000</v>
      </c>
      <c r="G1357" s="159">
        <v>50000</v>
      </c>
    </row>
    <row r="1358" spans="1:7" ht="21.75" x14ac:dyDescent="0.25">
      <c r="A1358" s="314"/>
      <c r="B1358" s="157" t="s">
        <v>1957</v>
      </c>
      <c r="C1358" s="157" t="s">
        <v>1958</v>
      </c>
      <c r="D1358" s="158">
        <v>0</v>
      </c>
      <c r="E1358" s="158">
        <v>23000</v>
      </c>
      <c r="F1358" s="158">
        <v>0</v>
      </c>
      <c r="G1358" s="159">
        <v>0</v>
      </c>
    </row>
    <row r="1359" spans="1:7" x14ac:dyDescent="0.25">
      <c r="A1359" s="315"/>
      <c r="B1359" s="157"/>
      <c r="C1359" s="157"/>
      <c r="D1359" s="158">
        <v>25000</v>
      </c>
      <c r="E1359" s="158">
        <v>0</v>
      </c>
      <c r="F1359" s="158">
        <v>25000</v>
      </c>
      <c r="G1359" s="159">
        <v>25000</v>
      </c>
    </row>
    <row r="1360" spans="1:7" x14ac:dyDescent="0.25">
      <c r="A1360" s="316" t="s">
        <v>402</v>
      </c>
      <c r="B1360" s="316"/>
      <c r="C1360" s="317"/>
      <c r="D1360" s="160">
        <v>1845000</v>
      </c>
      <c r="E1360" s="160">
        <v>1822700</v>
      </c>
      <c r="F1360" s="160">
        <v>2181300</v>
      </c>
      <c r="G1360" s="161">
        <v>2113200</v>
      </c>
    </row>
    <row r="1361" spans="1:7" x14ac:dyDescent="0.25">
      <c r="A1361" s="166" t="s">
        <v>403</v>
      </c>
      <c r="B1361" s="157"/>
      <c r="C1361" s="157"/>
      <c r="D1361" s="158">
        <v>7000</v>
      </c>
      <c r="E1361" s="158">
        <v>7000</v>
      </c>
      <c r="F1361" s="158">
        <v>7000</v>
      </c>
      <c r="G1361" s="159">
        <v>7000</v>
      </c>
    </row>
    <row r="1362" spans="1:7" x14ac:dyDescent="0.25">
      <c r="A1362" s="316" t="s">
        <v>488</v>
      </c>
      <c r="B1362" s="316"/>
      <c r="C1362" s="317"/>
      <c r="D1362" s="160">
        <v>7000</v>
      </c>
      <c r="E1362" s="160">
        <v>7000</v>
      </c>
      <c r="F1362" s="160">
        <v>7000</v>
      </c>
      <c r="G1362" s="161">
        <v>7000</v>
      </c>
    </row>
    <row r="1363" spans="1:7" x14ac:dyDescent="0.25">
      <c r="A1363" s="313" t="s">
        <v>489</v>
      </c>
      <c r="B1363" s="157" t="s">
        <v>1959</v>
      </c>
      <c r="C1363" s="157" t="s">
        <v>1960</v>
      </c>
      <c r="D1363" s="158">
        <v>600</v>
      </c>
      <c r="E1363" s="158">
        <v>0</v>
      </c>
      <c r="F1363" s="158">
        <v>0</v>
      </c>
      <c r="G1363" s="159">
        <v>0</v>
      </c>
    </row>
    <row r="1364" spans="1:7" ht="21.75" x14ac:dyDescent="0.25">
      <c r="A1364" s="314"/>
      <c r="B1364" s="157" t="s">
        <v>1959</v>
      </c>
      <c r="C1364" s="157" t="s">
        <v>1961</v>
      </c>
      <c r="D1364" s="158">
        <v>1500</v>
      </c>
      <c r="E1364" s="158">
        <v>0</v>
      </c>
      <c r="F1364" s="158">
        <v>0</v>
      </c>
      <c r="G1364" s="159">
        <v>0</v>
      </c>
    </row>
    <row r="1365" spans="1:7" ht="43.5" x14ac:dyDescent="0.25">
      <c r="A1365" s="314"/>
      <c r="B1365" s="157" t="s">
        <v>1962</v>
      </c>
      <c r="C1365" s="157" t="s">
        <v>1963</v>
      </c>
      <c r="D1365" s="158">
        <v>500</v>
      </c>
      <c r="E1365" s="158">
        <v>0</v>
      </c>
      <c r="F1365" s="158">
        <v>0</v>
      </c>
      <c r="G1365" s="159">
        <v>0</v>
      </c>
    </row>
    <row r="1366" spans="1:7" x14ac:dyDescent="0.25">
      <c r="A1366" s="314"/>
      <c r="B1366" s="157" t="s">
        <v>1962</v>
      </c>
      <c r="C1366" s="157" t="s">
        <v>1964</v>
      </c>
      <c r="D1366" s="158">
        <v>500</v>
      </c>
      <c r="E1366" s="158">
        <v>0</v>
      </c>
      <c r="F1366" s="158">
        <v>0</v>
      </c>
      <c r="G1366" s="159">
        <v>0</v>
      </c>
    </row>
    <row r="1367" spans="1:7" ht="43.5" x14ac:dyDescent="0.25">
      <c r="A1367" s="314"/>
      <c r="B1367" s="157" t="s">
        <v>1962</v>
      </c>
      <c r="C1367" s="157" t="s">
        <v>1965</v>
      </c>
      <c r="D1367" s="158">
        <v>1500</v>
      </c>
      <c r="E1367" s="158">
        <v>0</v>
      </c>
      <c r="F1367" s="158">
        <v>0</v>
      </c>
      <c r="G1367" s="159">
        <v>0</v>
      </c>
    </row>
    <row r="1368" spans="1:7" ht="21.75" x14ac:dyDescent="0.25">
      <c r="A1368" s="314"/>
      <c r="B1368" s="157" t="s">
        <v>1962</v>
      </c>
      <c r="C1368" s="157" t="s">
        <v>1966</v>
      </c>
      <c r="D1368" s="158">
        <v>1000</v>
      </c>
      <c r="E1368" s="158">
        <v>0</v>
      </c>
      <c r="F1368" s="158">
        <v>0</v>
      </c>
      <c r="G1368" s="159">
        <v>0</v>
      </c>
    </row>
    <row r="1369" spans="1:7" ht="43.5" x14ac:dyDescent="0.25">
      <c r="A1369" s="314"/>
      <c r="B1369" s="157" t="s">
        <v>1962</v>
      </c>
      <c r="C1369" s="157" t="s">
        <v>1967</v>
      </c>
      <c r="D1369" s="158">
        <v>1000</v>
      </c>
      <c r="E1369" s="158">
        <v>0</v>
      </c>
      <c r="F1369" s="158">
        <v>0</v>
      </c>
      <c r="G1369" s="159">
        <v>0</v>
      </c>
    </row>
    <row r="1370" spans="1:7" x14ac:dyDescent="0.25">
      <c r="A1370" s="314"/>
      <c r="B1370" s="157" t="s">
        <v>1962</v>
      </c>
      <c r="C1370" s="157" t="s">
        <v>1968</v>
      </c>
      <c r="D1370" s="158">
        <v>250</v>
      </c>
      <c r="E1370" s="158">
        <v>0</v>
      </c>
      <c r="F1370" s="158">
        <v>0</v>
      </c>
      <c r="G1370" s="159">
        <v>0</v>
      </c>
    </row>
    <row r="1371" spans="1:7" ht="21.75" x14ac:dyDescent="0.25">
      <c r="A1371" s="314"/>
      <c r="B1371" s="157" t="s">
        <v>1962</v>
      </c>
      <c r="C1371" s="157" t="s">
        <v>1969</v>
      </c>
      <c r="D1371" s="158">
        <v>250</v>
      </c>
      <c r="E1371" s="158">
        <v>0</v>
      </c>
      <c r="F1371" s="158">
        <v>0</v>
      </c>
      <c r="G1371" s="159">
        <v>0</v>
      </c>
    </row>
    <row r="1372" spans="1:7" x14ac:dyDescent="0.25">
      <c r="A1372" s="314"/>
      <c r="B1372" s="157" t="s">
        <v>1970</v>
      </c>
      <c r="C1372" s="157"/>
      <c r="D1372" s="158">
        <v>250</v>
      </c>
      <c r="E1372" s="158">
        <v>250</v>
      </c>
      <c r="F1372" s="158">
        <v>250</v>
      </c>
      <c r="G1372" s="159">
        <v>250</v>
      </c>
    </row>
    <row r="1373" spans="1:7" x14ac:dyDescent="0.25">
      <c r="A1373" s="314"/>
      <c r="B1373" s="157" t="s">
        <v>1971</v>
      </c>
      <c r="C1373" s="157" t="s">
        <v>1972</v>
      </c>
      <c r="D1373" s="158">
        <v>800</v>
      </c>
      <c r="E1373" s="158">
        <v>800</v>
      </c>
      <c r="F1373" s="158">
        <v>800</v>
      </c>
      <c r="G1373" s="159">
        <v>800</v>
      </c>
    </row>
    <row r="1374" spans="1:7" ht="21.75" x14ac:dyDescent="0.25">
      <c r="A1374" s="314"/>
      <c r="B1374" s="157" t="s">
        <v>1973</v>
      </c>
      <c r="C1374" s="157" t="s">
        <v>1974</v>
      </c>
      <c r="D1374" s="158">
        <v>1000</v>
      </c>
      <c r="E1374" s="158">
        <v>1000</v>
      </c>
      <c r="F1374" s="158">
        <v>1000</v>
      </c>
      <c r="G1374" s="159">
        <v>1000</v>
      </c>
    </row>
    <row r="1375" spans="1:7" x14ac:dyDescent="0.25">
      <c r="A1375" s="314"/>
      <c r="B1375" s="157" t="s">
        <v>1975</v>
      </c>
      <c r="C1375" s="157"/>
      <c r="D1375" s="158">
        <v>150</v>
      </c>
      <c r="E1375" s="158">
        <v>150</v>
      </c>
      <c r="F1375" s="158">
        <v>150</v>
      </c>
      <c r="G1375" s="159">
        <v>150</v>
      </c>
    </row>
    <row r="1376" spans="1:7" ht="21.75" x14ac:dyDescent="0.25">
      <c r="A1376" s="314"/>
      <c r="B1376" s="157" t="s">
        <v>1976</v>
      </c>
      <c r="C1376" s="157"/>
      <c r="D1376" s="158">
        <v>200</v>
      </c>
      <c r="E1376" s="158">
        <v>200</v>
      </c>
      <c r="F1376" s="158">
        <v>200</v>
      </c>
      <c r="G1376" s="159">
        <v>200</v>
      </c>
    </row>
    <row r="1377" spans="1:7" x14ac:dyDescent="0.25">
      <c r="A1377" s="314"/>
      <c r="B1377" s="157" t="s">
        <v>1977</v>
      </c>
      <c r="C1377" s="157" t="s">
        <v>1977</v>
      </c>
      <c r="D1377" s="158">
        <v>400</v>
      </c>
      <c r="E1377" s="158">
        <v>400</v>
      </c>
      <c r="F1377" s="158">
        <v>400</v>
      </c>
      <c r="G1377" s="159">
        <v>400</v>
      </c>
    </row>
    <row r="1378" spans="1:7" x14ac:dyDescent="0.25">
      <c r="A1378" s="314"/>
      <c r="B1378" s="157" t="s">
        <v>1978</v>
      </c>
      <c r="C1378" s="157" t="s">
        <v>1978</v>
      </c>
      <c r="D1378" s="158">
        <v>1000</v>
      </c>
      <c r="E1378" s="158">
        <v>1000</v>
      </c>
      <c r="F1378" s="158">
        <v>1000</v>
      </c>
      <c r="G1378" s="159">
        <v>1000</v>
      </c>
    </row>
    <row r="1379" spans="1:7" x14ac:dyDescent="0.25">
      <c r="A1379" s="314"/>
      <c r="B1379" s="157" t="s">
        <v>1979</v>
      </c>
      <c r="C1379" s="157" t="s">
        <v>1980</v>
      </c>
      <c r="D1379" s="158">
        <v>5000</v>
      </c>
      <c r="E1379" s="158">
        <v>5000</v>
      </c>
      <c r="F1379" s="158">
        <v>5000</v>
      </c>
      <c r="G1379" s="159">
        <v>5000</v>
      </c>
    </row>
    <row r="1380" spans="1:7" x14ac:dyDescent="0.25">
      <c r="A1380" s="314"/>
      <c r="B1380" s="157" t="s">
        <v>1979</v>
      </c>
      <c r="C1380" s="157" t="s">
        <v>1981</v>
      </c>
      <c r="D1380" s="158">
        <v>7000</v>
      </c>
      <c r="E1380" s="158">
        <v>7000</v>
      </c>
      <c r="F1380" s="158">
        <v>7000</v>
      </c>
      <c r="G1380" s="159">
        <v>7000</v>
      </c>
    </row>
    <row r="1381" spans="1:7" x14ac:dyDescent="0.25">
      <c r="A1381" s="314"/>
      <c r="B1381" s="157" t="s">
        <v>1982</v>
      </c>
      <c r="C1381" s="157" t="s">
        <v>1983</v>
      </c>
      <c r="D1381" s="158">
        <v>1000</v>
      </c>
      <c r="E1381" s="158">
        <v>1000</v>
      </c>
      <c r="F1381" s="158">
        <v>0</v>
      </c>
      <c r="G1381" s="159">
        <v>0</v>
      </c>
    </row>
    <row r="1382" spans="1:7" x14ac:dyDescent="0.25">
      <c r="A1382" s="314"/>
      <c r="B1382" s="157" t="s">
        <v>1984</v>
      </c>
      <c r="C1382" s="157" t="s">
        <v>1985</v>
      </c>
      <c r="D1382" s="158">
        <v>1000</v>
      </c>
      <c r="E1382" s="158">
        <v>1000</v>
      </c>
      <c r="F1382" s="158">
        <v>1000</v>
      </c>
      <c r="G1382" s="159">
        <v>1000</v>
      </c>
    </row>
    <row r="1383" spans="1:7" x14ac:dyDescent="0.25">
      <c r="A1383" s="314"/>
      <c r="B1383" s="157" t="s">
        <v>1986</v>
      </c>
      <c r="C1383" s="157" t="s">
        <v>1987</v>
      </c>
      <c r="D1383" s="158">
        <v>500</v>
      </c>
      <c r="E1383" s="158">
        <v>500</v>
      </c>
      <c r="F1383" s="158">
        <v>500</v>
      </c>
      <c r="G1383" s="159">
        <v>500</v>
      </c>
    </row>
    <row r="1384" spans="1:7" x14ac:dyDescent="0.25">
      <c r="A1384" s="314"/>
      <c r="B1384" s="157" t="s">
        <v>351</v>
      </c>
      <c r="C1384" s="157" t="s">
        <v>1988</v>
      </c>
      <c r="D1384" s="158">
        <v>0</v>
      </c>
      <c r="E1384" s="158">
        <v>0</v>
      </c>
      <c r="F1384" s="158">
        <v>500</v>
      </c>
      <c r="G1384" s="159">
        <v>500</v>
      </c>
    </row>
    <row r="1385" spans="1:7" x14ac:dyDescent="0.25">
      <c r="A1385" s="314"/>
      <c r="B1385" s="157" t="s">
        <v>351</v>
      </c>
      <c r="C1385" s="157" t="s">
        <v>1989</v>
      </c>
      <c r="D1385" s="158">
        <v>0</v>
      </c>
      <c r="E1385" s="158">
        <v>600</v>
      </c>
      <c r="F1385" s="158">
        <v>300</v>
      </c>
      <c r="G1385" s="159">
        <v>300</v>
      </c>
    </row>
    <row r="1386" spans="1:7" ht="43.5" x14ac:dyDescent="0.25">
      <c r="A1386" s="314"/>
      <c r="B1386" s="157" t="s">
        <v>351</v>
      </c>
      <c r="C1386" s="157" t="s">
        <v>1990</v>
      </c>
      <c r="D1386" s="158">
        <v>0</v>
      </c>
      <c r="E1386" s="158">
        <v>0</v>
      </c>
      <c r="F1386" s="158">
        <v>600</v>
      </c>
      <c r="G1386" s="159">
        <v>600</v>
      </c>
    </row>
    <row r="1387" spans="1:7" x14ac:dyDescent="0.25">
      <c r="A1387" s="314"/>
      <c r="B1387" s="157" t="s">
        <v>351</v>
      </c>
      <c r="C1387" s="157" t="s">
        <v>1991</v>
      </c>
      <c r="D1387" s="158">
        <v>0</v>
      </c>
      <c r="E1387" s="158">
        <v>0</v>
      </c>
      <c r="F1387" s="158">
        <v>500</v>
      </c>
      <c r="G1387" s="159">
        <v>500</v>
      </c>
    </row>
    <row r="1388" spans="1:7" x14ac:dyDescent="0.25">
      <c r="A1388" s="314"/>
      <c r="B1388" s="157" t="s">
        <v>351</v>
      </c>
      <c r="C1388" s="157" t="s">
        <v>1992</v>
      </c>
      <c r="D1388" s="158">
        <v>0</v>
      </c>
      <c r="E1388" s="158">
        <v>0</v>
      </c>
      <c r="F1388" s="158">
        <v>500</v>
      </c>
      <c r="G1388" s="159">
        <v>500</v>
      </c>
    </row>
    <row r="1389" spans="1:7" x14ac:dyDescent="0.25">
      <c r="A1389" s="314"/>
      <c r="B1389" s="157" t="s">
        <v>351</v>
      </c>
      <c r="C1389" s="157" t="s">
        <v>1993</v>
      </c>
      <c r="D1389" s="158">
        <v>0</v>
      </c>
      <c r="E1389" s="158">
        <v>500</v>
      </c>
      <c r="F1389" s="158">
        <v>500</v>
      </c>
      <c r="G1389" s="159">
        <v>500</v>
      </c>
    </row>
    <row r="1390" spans="1:7" x14ac:dyDescent="0.25">
      <c r="A1390" s="314"/>
      <c r="B1390" s="157" t="s">
        <v>351</v>
      </c>
      <c r="C1390" s="157" t="s">
        <v>1994</v>
      </c>
      <c r="D1390" s="158">
        <v>0</v>
      </c>
      <c r="E1390" s="158">
        <v>0</v>
      </c>
      <c r="F1390" s="158">
        <v>1000</v>
      </c>
      <c r="G1390" s="159">
        <v>1000</v>
      </c>
    </row>
    <row r="1391" spans="1:7" ht="21.75" x14ac:dyDescent="0.25">
      <c r="A1391" s="314"/>
      <c r="B1391" s="157" t="s">
        <v>351</v>
      </c>
      <c r="C1391" s="157" t="s">
        <v>1995</v>
      </c>
      <c r="D1391" s="158">
        <v>0</v>
      </c>
      <c r="E1391" s="158">
        <v>1500</v>
      </c>
      <c r="F1391" s="158">
        <v>1500</v>
      </c>
      <c r="G1391" s="159">
        <v>1500</v>
      </c>
    </row>
    <row r="1392" spans="1:7" ht="43.5" x14ac:dyDescent="0.25">
      <c r="A1392" s="314"/>
      <c r="B1392" s="157" t="s">
        <v>351</v>
      </c>
      <c r="C1392" s="157" t="s">
        <v>1996</v>
      </c>
      <c r="D1392" s="158">
        <v>0</v>
      </c>
      <c r="E1392" s="158">
        <v>0</v>
      </c>
      <c r="F1392" s="158">
        <v>2800</v>
      </c>
      <c r="G1392" s="159">
        <v>2800</v>
      </c>
    </row>
    <row r="1393" spans="1:7" ht="43.5" x14ac:dyDescent="0.25">
      <c r="A1393" s="314"/>
      <c r="B1393" s="157" t="s">
        <v>351</v>
      </c>
      <c r="C1393" s="157" t="s">
        <v>1997</v>
      </c>
      <c r="D1393" s="158">
        <v>0</v>
      </c>
      <c r="E1393" s="158">
        <v>1400</v>
      </c>
      <c r="F1393" s="158">
        <v>0</v>
      </c>
      <c r="G1393" s="159">
        <v>0</v>
      </c>
    </row>
    <row r="1394" spans="1:7" x14ac:dyDescent="0.25">
      <c r="A1394" s="314"/>
      <c r="B1394" s="157" t="s">
        <v>351</v>
      </c>
      <c r="C1394" s="157" t="s">
        <v>1998</v>
      </c>
      <c r="D1394" s="158">
        <v>0</v>
      </c>
      <c r="E1394" s="158">
        <v>200</v>
      </c>
      <c r="F1394" s="158">
        <v>0</v>
      </c>
      <c r="G1394" s="159">
        <v>0</v>
      </c>
    </row>
    <row r="1395" spans="1:7" x14ac:dyDescent="0.25">
      <c r="A1395" s="314"/>
      <c r="B1395" s="157" t="s">
        <v>351</v>
      </c>
      <c r="C1395" s="157" t="s">
        <v>1999</v>
      </c>
      <c r="D1395" s="158">
        <v>0</v>
      </c>
      <c r="E1395" s="158">
        <v>0</v>
      </c>
      <c r="F1395" s="158">
        <v>400</v>
      </c>
      <c r="G1395" s="159">
        <v>400</v>
      </c>
    </row>
    <row r="1396" spans="1:7" x14ac:dyDescent="0.25">
      <c r="A1396" s="314"/>
      <c r="B1396" s="157" t="s">
        <v>351</v>
      </c>
      <c r="C1396" s="157" t="s">
        <v>2000</v>
      </c>
      <c r="D1396" s="158">
        <v>0</v>
      </c>
      <c r="E1396" s="158">
        <v>0</v>
      </c>
      <c r="F1396" s="158">
        <v>2000</v>
      </c>
      <c r="G1396" s="159">
        <v>2000</v>
      </c>
    </row>
    <row r="1397" spans="1:7" x14ac:dyDescent="0.25">
      <c r="A1397" s="314"/>
      <c r="B1397" s="157" t="s">
        <v>351</v>
      </c>
      <c r="C1397" s="157" t="s">
        <v>2001</v>
      </c>
      <c r="D1397" s="158">
        <v>0</v>
      </c>
      <c r="E1397" s="158">
        <v>0</v>
      </c>
      <c r="F1397" s="158">
        <v>500</v>
      </c>
      <c r="G1397" s="159">
        <v>500</v>
      </c>
    </row>
    <row r="1398" spans="1:7" x14ac:dyDescent="0.25">
      <c r="A1398" s="314"/>
      <c r="B1398" s="157" t="s">
        <v>351</v>
      </c>
      <c r="C1398" s="157" t="s">
        <v>2002</v>
      </c>
      <c r="D1398" s="158">
        <v>0</v>
      </c>
      <c r="E1398" s="158">
        <v>0</v>
      </c>
      <c r="F1398" s="158">
        <v>1000</v>
      </c>
      <c r="G1398" s="159">
        <v>1000</v>
      </c>
    </row>
    <row r="1399" spans="1:7" x14ac:dyDescent="0.25">
      <c r="A1399" s="314"/>
      <c r="B1399" s="157" t="s">
        <v>351</v>
      </c>
      <c r="C1399" s="157" t="s">
        <v>2003</v>
      </c>
      <c r="D1399" s="158">
        <v>200</v>
      </c>
      <c r="E1399" s="158">
        <v>0</v>
      </c>
      <c r="F1399" s="158">
        <v>0</v>
      </c>
      <c r="G1399" s="159">
        <v>0</v>
      </c>
    </row>
    <row r="1400" spans="1:7" x14ac:dyDescent="0.25">
      <c r="A1400" s="314"/>
      <c r="B1400" s="157" t="s">
        <v>351</v>
      </c>
      <c r="C1400" s="157" t="s">
        <v>2004</v>
      </c>
      <c r="D1400" s="158">
        <v>0</v>
      </c>
      <c r="E1400" s="158">
        <v>0</v>
      </c>
      <c r="F1400" s="158">
        <v>1000</v>
      </c>
      <c r="G1400" s="159">
        <v>1000</v>
      </c>
    </row>
    <row r="1401" spans="1:7" x14ac:dyDescent="0.25">
      <c r="A1401" s="314"/>
      <c r="B1401" s="157" t="s">
        <v>351</v>
      </c>
      <c r="C1401" s="157" t="s">
        <v>2005</v>
      </c>
      <c r="D1401" s="158">
        <v>0</v>
      </c>
      <c r="E1401" s="158">
        <v>1500</v>
      </c>
      <c r="F1401" s="158">
        <v>1900</v>
      </c>
      <c r="G1401" s="159">
        <v>1900</v>
      </c>
    </row>
    <row r="1402" spans="1:7" x14ac:dyDescent="0.25">
      <c r="A1402" s="314"/>
      <c r="B1402" s="157" t="s">
        <v>351</v>
      </c>
      <c r="C1402" s="157" t="s">
        <v>2006</v>
      </c>
      <c r="D1402" s="158">
        <v>0</v>
      </c>
      <c r="E1402" s="158">
        <v>0</v>
      </c>
      <c r="F1402" s="158">
        <v>400</v>
      </c>
      <c r="G1402" s="159">
        <v>400</v>
      </c>
    </row>
    <row r="1403" spans="1:7" x14ac:dyDescent="0.25">
      <c r="A1403" s="314"/>
      <c r="B1403" s="157" t="s">
        <v>351</v>
      </c>
      <c r="C1403" s="157" t="s">
        <v>2007</v>
      </c>
      <c r="D1403" s="158">
        <v>0</v>
      </c>
      <c r="E1403" s="158">
        <v>250</v>
      </c>
      <c r="F1403" s="158">
        <v>250</v>
      </c>
      <c r="G1403" s="159">
        <v>250</v>
      </c>
    </row>
    <row r="1404" spans="1:7" x14ac:dyDescent="0.25">
      <c r="A1404" s="314"/>
      <c r="B1404" s="157" t="s">
        <v>351</v>
      </c>
      <c r="C1404" s="157" t="s">
        <v>2008</v>
      </c>
      <c r="D1404" s="158">
        <v>0</v>
      </c>
      <c r="E1404" s="158">
        <v>1000</v>
      </c>
      <c r="F1404" s="158">
        <v>1000</v>
      </c>
      <c r="G1404" s="159">
        <v>1000</v>
      </c>
    </row>
    <row r="1405" spans="1:7" x14ac:dyDescent="0.25">
      <c r="A1405" s="314"/>
      <c r="B1405" s="157" t="s">
        <v>351</v>
      </c>
      <c r="C1405" s="157" t="s">
        <v>2009</v>
      </c>
      <c r="D1405" s="158">
        <v>0</v>
      </c>
      <c r="E1405" s="158">
        <v>0</v>
      </c>
      <c r="F1405" s="158">
        <v>1200</v>
      </c>
      <c r="G1405" s="159">
        <v>1200</v>
      </c>
    </row>
    <row r="1406" spans="1:7" ht="21.75" x14ac:dyDescent="0.25">
      <c r="A1406" s="314"/>
      <c r="B1406" s="157" t="s">
        <v>351</v>
      </c>
      <c r="C1406" s="157" t="s">
        <v>2010</v>
      </c>
      <c r="D1406" s="158">
        <v>0</v>
      </c>
      <c r="E1406" s="158">
        <v>250</v>
      </c>
      <c r="F1406" s="158">
        <v>250</v>
      </c>
      <c r="G1406" s="159">
        <v>250</v>
      </c>
    </row>
    <row r="1407" spans="1:7" ht="43.5" x14ac:dyDescent="0.25">
      <c r="A1407" s="314"/>
      <c r="B1407" s="157"/>
      <c r="C1407" s="157" t="s">
        <v>2011</v>
      </c>
      <c r="D1407" s="158">
        <v>600</v>
      </c>
      <c r="E1407" s="158">
        <v>600</v>
      </c>
      <c r="F1407" s="158">
        <v>0</v>
      </c>
      <c r="G1407" s="159">
        <v>0</v>
      </c>
    </row>
    <row r="1408" spans="1:7" x14ac:dyDescent="0.25">
      <c r="A1408" s="314"/>
      <c r="B1408" s="157"/>
      <c r="C1408" s="157" t="s">
        <v>2012</v>
      </c>
      <c r="D1408" s="158">
        <v>500</v>
      </c>
      <c r="E1408" s="158">
        <v>500</v>
      </c>
      <c r="F1408" s="158">
        <v>0</v>
      </c>
      <c r="G1408" s="159">
        <v>0</v>
      </c>
    </row>
    <row r="1409" spans="1:7" x14ac:dyDescent="0.25">
      <c r="A1409" s="314"/>
      <c r="B1409" s="157"/>
      <c r="C1409" s="157" t="s">
        <v>2013</v>
      </c>
      <c r="D1409" s="158">
        <v>400</v>
      </c>
      <c r="E1409" s="158">
        <v>400</v>
      </c>
      <c r="F1409" s="158">
        <v>0</v>
      </c>
      <c r="G1409" s="159">
        <v>0</v>
      </c>
    </row>
    <row r="1410" spans="1:7" ht="43.5" x14ac:dyDescent="0.25">
      <c r="A1410" s="314"/>
      <c r="B1410" s="157"/>
      <c r="C1410" s="157" t="s">
        <v>2014</v>
      </c>
      <c r="D1410" s="158">
        <v>2800</v>
      </c>
      <c r="E1410" s="158">
        <v>2800</v>
      </c>
      <c r="F1410" s="158">
        <v>0</v>
      </c>
      <c r="G1410" s="159">
        <v>0</v>
      </c>
    </row>
    <row r="1411" spans="1:7" x14ac:dyDescent="0.25">
      <c r="A1411" s="314"/>
      <c r="B1411" s="157"/>
      <c r="C1411" s="157" t="s">
        <v>2015</v>
      </c>
      <c r="D1411" s="158">
        <v>2000</v>
      </c>
      <c r="E1411" s="158">
        <v>0</v>
      </c>
      <c r="F1411" s="158">
        <v>0</v>
      </c>
      <c r="G1411" s="159">
        <v>0</v>
      </c>
    </row>
    <row r="1412" spans="1:7" ht="21.75" x14ac:dyDescent="0.25">
      <c r="A1412" s="314"/>
      <c r="B1412" s="157"/>
      <c r="C1412" s="157" t="s">
        <v>2016</v>
      </c>
      <c r="D1412" s="158">
        <v>1500</v>
      </c>
      <c r="E1412" s="158">
        <v>1500</v>
      </c>
      <c r="F1412" s="158">
        <v>0</v>
      </c>
      <c r="G1412" s="159">
        <v>0</v>
      </c>
    </row>
    <row r="1413" spans="1:7" x14ac:dyDescent="0.25">
      <c r="A1413" s="314"/>
      <c r="B1413" s="157"/>
      <c r="C1413" s="157" t="s">
        <v>2017</v>
      </c>
      <c r="D1413" s="158">
        <v>1200</v>
      </c>
      <c r="E1413" s="158">
        <v>1200</v>
      </c>
      <c r="F1413" s="158">
        <v>0</v>
      </c>
      <c r="G1413" s="159">
        <v>0</v>
      </c>
    </row>
    <row r="1414" spans="1:7" x14ac:dyDescent="0.25">
      <c r="A1414" s="315"/>
      <c r="B1414" s="157"/>
      <c r="C1414" s="157"/>
      <c r="D1414" s="158">
        <v>8600</v>
      </c>
      <c r="E1414" s="158">
        <v>10600</v>
      </c>
      <c r="F1414" s="158">
        <v>10600</v>
      </c>
      <c r="G1414" s="159">
        <v>10600</v>
      </c>
    </row>
    <row r="1415" spans="1:7" x14ac:dyDescent="0.25">
      <c r="A1415" s="316" t="s">
        <v>624</v>
      </c>
      <c r="B1415" s="316"/>
      <c r="C1415" s="317"/>
      <c r="D1415" s="160">
        <v>43200</v>
      </c>
      <c r="E1415" s="160">
        <v>43100</v>
      </c>
      <c r="F1415" s="160">
        <v>46000</v>
      </c>
      <c r="G1415" s="161">
        <v>46000</v>
      </c>
    </row>
    <row r="1416" spans="1:7" x14ac:dyDescent="0.25">
      <c r="A1416" s="313" t="s">
        <v>151</v>
      </c>
      <c r="B1416" s="157" t="s">
        <v>2018</v>
      </c>
      <c r="C1416" s="157"/>
      <c r="D1416" s="158">
        <v>4900</v>
      </c>
      <c r="E1416" s="158">
        <v>0</v>
      </c>
      <c r="F1416" s="158">
        <v>0</v>
      </c>
      <c r="G1416" s="159">
        <v>0</v>
      </c>
    </row>
    <row r="1417" spans="1:7" x14ac:dyDescent="0.25">
      <c r="A1417" s="314"/>
      <c r="B1417" s="157" t="s">
        <v>2019</v>
      </c>
      <c r="C1417" s="157"/>
      <c r="D1417" s="158">
        <v>30100</v>
      </c>
      <c r="E1417" s="158">
        <v>0</v>
      </c>
      <c r="F1417" s="158">
        <v>0</v>
      </c>
      <c r="G1417" s="159">
        <v>0</v>
      </c>
    </row>
    <row r="1418" spans="1:7" x14ac:dyDescent="0.25">
      <c r="A1418" s="314"/>
      <c r="B1418" s="157" t="s">
        <v>2020</v>
      </c>
      <c r="C1418" s="157"/>
      <c r="D1418" s="158">
        <v>41700</v>
      </c>
      <c r="E1418" s="158">
        <v>0</v>
      </c>
      <c r="F1418" s="158">
        <v>0</v>
      </c>
      <c r="G1418" s="159">
        <v>0</v>
      </c>
    </row>
    <row r="1419" spans="1:7" x14ac:dyDescent="0.25">
      <c r="A1419" s="314"/>
      <c r="B1419" s="157" t="s">
        <v>2021</v>
      </c>
      <c r="C1419" s="157"/>
      <c r="D1419" s="158">
        <v>600</v>
      </c>
      <c r="E1419" s="158">
        <v>0</v>
      </c>
      <c r="F1419" s="158">
        <v>0</v>
      </c>
      <c r="G1419" s="159">
        <v>0</v>
      </c>
    </row>
    <row r="1420" spans="1:7" x14ac:dyDescent="0.25">
      <c r="A1420" s="314"/>
      <c r="B1420" s="157" t="s">
        <v>2022</v>
      </c>
      <c r="C1420" s="157" t="s">
        <v>2023</v>
      </c>
      <c r="D1420" s="158">
        <v>0</v>
      </c>
      <c r="E1420" s="158">
        <v>0</v>
      </c>
      <c r="F1420" s="158">
        <v>800</v>
      </c>
      <c r="G1420" s="159">
        <v>800</v>
      </c>
    </row>
    <row r="1421" spans="1:7" x14ac:dyDescent="0.25">
      <c r="A1421" s="314"/>
      <c r="B1421" s="157" t="s">
        <v>2024</v>
      </c>
      <c r="C1421" s="157" t="s">
        <v>2025</v>
      </c>
      <c r="D1421" s="158">
        <v>1000</v>
      </c>
      <c r="E1421" s="158">
        <v>1000</v>
      </c>
      <c r="F1421" s="158">
        <v>0</v>
      </c>
      <c r="G1421" s="159">
        <v>0</v>
      </c>
    </row>
    <row r="1422" spans="1:7" x14ac:dyDescent="0.25">
      <c r="A1422" s="314"/>
      <c r="B1422" s="157" t="s">
        <v>2024</v>
      </c>
      <c r="C1422" s="157" t="s">
        <v>2026</v>
      </c>
      <c r="D1422" s="158">
        <v>2700</v>
      </c>
      <c r="E1422" s="158">
        <v>2700</v>
      </c>
      <c r="F1422" s="158">
        <v>0</v>
      </c>
      <c r="G1422" s="159">
        <v>0</v>
      </c>
    </row>
    <row r="1423" spans="1:7" ht="21.75" x14ac:dyDescent="0.25">
      <c r="A1423" s="314"/>
      <c r="B1423" s="157" t="s">
        <v>2024</v>
      </c>
      <c r="C1423" s="157" t="s">
        <v>2027</v>
      </c>
      <c r="D1423" s="158">
        <v>2100</v>
      </c>
      <c r="E1423" s="158">
        <v>0</v>
      </c>
      <c r="F1423" s="158">
        <v>0</v>
      </c>
      <c r="G1423" s="159">
        <v>0</v>
      </c>
    </row>
    <row r="1424" spans="1:7" x14ac:dyDescent="0.25">
      <c r="A1424" s="314"/>
      <c r="B1424" s="157" t="s">
        <v>2024</v>
      </c>
      <c r="C1424" s="157" t="s">
        <v>2028</v>
      </c>
      <c r="D1424" s="158">
        <v>700</v>
      </c>
      <c r="E1424" s="158">
        <v>700</v>
      </c>
      <c r="F1424" s="158">
        <v>0</v>
      </c>
      <c r="G1424" s="159">
        <v>0</v>
      </c>
    </row>
    <row r="1425" spans="1:7" x14ac:dyDescent="0.25">
      <c r="A1425" s="314"/>
      <c r="B1425" s="157" t="s">
        <v>2024</v>
      </c>
      <c r="C1425" s="157" t="s">
        <v>2029</v>
      </c>
      <c r="D1425" s="158">
        <v>400</v>
      </c>
      <c r="E1425" s="158">
        <v>400</v>
      </c>
      <c r="F1425" s="158">
        <v>0</v>
      </c>
      <c r="G1425" s="159">
        <v>0</v>
      </c>
    </row>
    <row r="1426" spans="1:7" x14ac:dyDescent="0.25">
      <c r="A1426" s="314"/>
      <c r="B1426" s="157" t="s">
        <v>2024</v>
      </c>
      <c r="C1426" s="157" t="s">
        <v>2030</v>
      </c>
      <c r="D1426" s="158">
        <v>1000</v>
      </c>
      <c r="E1426" s="158">
        <v>1000</v>
      </c>
      <c r="F1426" s="158">
        <v>0</v>
      </c>
      <c r="G1426" s="159">
        <v>0</v>
      </c>
    </row>
    <row r="1427" spans="1:7" x14ac:dyDescent="0.25">
      <c r="A1427" s="314"/>
      <c r="B1427" s="157" t="s">
        <v>2031</v>
      </c>
      <c r="C1427" s="157"/>
      <c r="D1427" s="158">
        <v>0</v>
      </c>
      <c r="E1427" s="158">
        <v>37900</v>
      </c>
      <c r="F1427" s="158">
        <v>26100</v>
      </c>
      <c r="G1427" s="159">
        <v>26100</v>
      </c>
    </row>
    <row r="1428" spans="1:7" x14ac:dyDescent="0.25">
      <c r="A1428" s="314"/>
      <c r="B1428" s="157" t="s">
        <v>2032</v>
      </c>
      <c r="C1428" s="157" t="s">
        <v>2033</v>
      </c>
      <c r="D1428" s="158">
        <v>3300</v>
      </c>
      <c r="E1428" s="158">
        <v>3300</v>
      </c>
      <c r="F1428" s="158">
        <v>3300</v>
      </c>
      <c r="G1428" s="159">
        <v>3300</v>
      </c>
    </row>
    <row r="1429" spans="1:7" x14ac:dyDescent="0.25">
      <c r="A1429" s="314"/>
      <c r="B1429" s="157" t="s">
        <v>2034</v>
      </c>
      <c r="C1429" s="157" t="s">
        <v>2035</v>
      </c>
      <c r="D1429" s="158">
        <v>1400</v>
      </c>
      <c r="E1429" s="158">
        <v>1400</v>
      </c>
      <c r="F1429" s="158">
        <v>1400</v>
      </c>
      <c r="G1429" s="159">
        <v>1400</v>
      </c>
    </row>
    <row r="1430" spans="1:7" x14ac:dyDescent="0.25">
      <c r="A1430" s="314"/>
      <c r="B1430" s="157" t="s">
        <v>2036</v>
      </c>
      <c r="C1430" s="157" t="s">
        <v>2037</v>
      </c>
      <c r="D1430" s="158">
        <v>1300</v>
      </c>
      <c r="E1430" s="158">
        <v>1300</v>
      </c>
      <c r="F1430" s="158">
        <v>1300</v>
      </c>
      <c r="G1430" s="159">
        <v>1300</v>
      </c>
    </row>
    <row r="1431" spans="1:7" x14ac:dyDescent="0.25">
      <c r="A1431" s="314"/>
      <c r="B1431" s="157" t="s">
        <v>2038</v>
      </c>
      <c r="C1431" s="157" t="s">
        <v>2039</v>
      </c>
      <c r="D1431" s="158">
        <v>1100</v>
      </c>
      <c r="E1431" s="158">
        <v>1100</v>
      </c>
      <c r="F1431" s="158">
        <v>1100</v>
      </c>
      <c r="G1431" s="159">
        <v>1100</v>
      </c>
    </row>
    <row r="1432" spans="1:7" x14ac:dyDescent="0.25">
      <c r="A1432" s="314"/>
      <c r="B1432" s="157" t="s">
        <v>2040</v>
      </c>
      <c r="C1432" s="157" t="s">
        <v>2041</v>
      </c>
      <c r="D1432" s="158">
        <v>700</v>
      </c>
      <c r="E1432" s="158">
        <v>700</v>
      </c>
      <c r="F1432" s="158">
        <v>700</v>
      </c>
      <c r="G1432" s="159">
        <v>700</v>
      </c>
    </row>
    <row r="1433" spans="1:7" x14ac:dyDescent="0.25">
      <c r="A1433" s="314"/>
      <c r="B1433" s="157" t="s">
        <v>2040</v>
      </c>
      <c r="C1433" s="157" t="s">
        <v>2042</v>
      </c>
      <c r="D1433" s="158">
        <v>3000</v>
      </c>
      <c r="E1433" s="158">
        <v>0</v>
      </c>
      <c r="F1433" s="158">
        <v>0</v>
      </c>
      <c r="G1433" s="159">
        <v>0</v>
      </c>
    </row>
    <row r="1434" spans="1:7" x14ac:dyDescent="0.25">
      <c r="A1434" s="314"/>
      <c r="B1434" s="157" t="s">
        <v>2043</v>
      </c>
      <c r="C1434" s="157" t="s">
        <v>2044</v>
      </c>
      <c r="D1434" s="158">
        <v>1100</v>
      </c>
      <c r="E1434" s="158">
        <v>1000</v>
      </c>
      <c r="F1434" s="158">
        <v>0</v>
      </c>
      <c r="G1434" s="159">
        <v>0</v>
      </c>
    </row>
    <row r="1435" spans="1:7" x14ac:dyDescent="0.25">
      <c r="A1435" s="314"/>
      <c r="B1435" s="157" t="s">
        <v>2045</v>
      </c>
      <c r="C1435" s="157" t="s">
        <v>2046</v>
      </c>
      <c r="D1435" s="158">
        <v>1000</v>
      </c>
      <c r="E1435" s="158">
        <v>1000</v>
      </c>
      <c r="F1435" s="158">
        <v>1000</v>
      </c>
      <c r="G1435" s="159">
        <v>1000</v>
      </c>
    </row>
    <row r="1436" spans="1:7" x14ac:dyDescent="0.25">
      <c r="A1436" s="314"/>
      <c r="B1436" s="157" t="s">
        <v>2047</v>
      </c>
      <c r="C1436" s="157" t="s">
        <v>2048</v>
      </c>
      <c r="D1436" s="158">
        <v>1200</v>
      </c>
      <c r="E1436" s="158">
        <v>1200</v>
      </c>
      <c r="F1436" s="158">
        <v>0</v>
      </c>
      <c r="G1436" s="159">
        <v>0</v>
      </c>
    </row>
    <row r="1437" spans="1:7" ht="21.75" x14ac:dyDescent="0.25">
      <c r="A1437" s="314"/>
      <c r="B1437" s="157" t="s">
        <v>2047</v>
      </c>
      <c r="C1437" s="157" t="s">
        <v>2049</v>
      </c>
      <c r="D1437" s="158">
        <v>1000</v>
      </c>
      <c r="E1437" s="158">
        <v>1000</v>
      </c>
      <c r="F1437" s="158">
        <v>0</v>
      </c>
      <c r="G1437" s="159">
        <v>0</v>
      </c>
    </row>
    <row r="1438" spans="1:7" x14ac:dyDescent="0.25">
      <c r="A1438" s="314"/>
      <c r="B1438" s="157" t="s">
        <v>2047</v>
      </c>
      <c r="C1438" s="157" t="s">
        <v>2050</v>
      </c>
      <c r="D1438" s="158">
        <v>1700</v>
      </c>
      <c r="E1438" s="158">
        <v>1800</v>
      </c>
      <c r="F1438" s="158">
        <v>0</v>
      </c>
      <c r="G1438" s="159">
        <v>0</v>
      </c>
    </row>
    <row r="1439" spans="1:7" x14ac:dyDescent="0.25">
      <c r="A1439" s="314"/>
      <c r="B1439" s="157" t="s">
        <v>2047</v>
      </c>
      <c r="C1439" s="157" t="s">
        <v>2051</v>
      </c>
      <c r="D1439" s="158">
        <v>4200</v>
      </c>
      <c r="E1439" s="158">
        <v>4200</v>
      </c>
      <c r="F1439" s="158">
        <v>0</v>
      </c>
      <c r="G1439" s="159">
        <v>0</v>
      </c>
    </row>
    <row r="1440" spans="1:7" x14ac:dyDescent="0.25">
      <c r="A1440" s="314"/>
      <c r="B1440" s="157" t="s">
        <v>2047</v>
      </c>
      <c r="C1440" s="157" t="s">
        <v>2052</v>
      </c>
      <c r="D1440" s="158">
        <v>500</v>
      </c>
      <c r="E1440" s="158">
        <v>0</v>
      </c>
      <c r="F1440" s="158">
        <v>0</v>
      </c>
      <c r="G1440" s="159">
        <v>0</v>
      </c>
    </row>
    <row r="1441" spans="1:7" x14ac:dyDescent="0.25">
      <c r="A1441" s="314"/>
      <c r="B1441" s="157" t="s">
        <v>1979</v>
      </c>
      <c r="C1441" s="157" t="s">
        <v>2053</v>
      </c>
      <c r="D1441" s="158">
        <v>2000</v>
      </c>
      <c r="E1441" s="158">
        <v>2000</v>
      </c>
      <c r="F1441" s="158">
        <v>2000</v>
      </c>
      <c r="G1441" s="159">
        <v>2000</v>
      </c>
    </row>
    <row r="1442" spans="1:7" x14ac:dyDescent="0.25">
      <c r="A1442" s="314"/>
      <c r="B1442" s="157" t="s">
        <v>1979</v>
      </c>
      <c r="C1442" s="157" t="s">
        <v>2054</v>
      </c>
      <c r="D1442" s="158">
        <v>4000</v>
      </c>
      <c r="E1442" s="158">
        <v>4000</v>
      </c>
      <c r="F1442" s="158">
        <v>6000</v>
      </c>
      <c r="G1442" s="159">
        <v>6000</v>
      </c>
    </row>
    <row r="1443" spans="1:7" ht="21.75" x14ac:dyDescent="0.25">
      <c r="A1443" s="314"/>
      <c r="B1443" s="157" t="s">
        <v>2055</v>
      </c>
      <c r="C1443" s="157" t="s">
        <v>2056</v>
      </c>
      <c r="D1443" s="158">
        <v>0</v>
      </c>
      <c r="E1443" s="158">
        <v>800</v>
      </c>
      <c r="F1443" s="158">
        <v>0</v>
      </c>
      <c r="G1443" s="159">
        <v>0</v>
      </c>
    </row>
    <row r="1444" spans="1:7" ht="21.75" x14ac:dyDescent="0.25">
      <c r="A1444" s="314"/>
      <c r="B1444" s="157" t="s">
        <v>2057</v>
      </c>
      <c r="C1444" s="157" t="s">
        <v>2056</v>
      </c>
      <c r="D1444" s="158">
        <v>800</v>
      </c>
      <c r="E1444" s="158">
        <v>0</v>
      </c>
      <c r="F1444" s="158">
        <v>0</v>
      </c>
      <c r="G1444" s="159">
        <v>0</v>
      </c>
    </row>
    <row r="1445" spans="1:7" x14ac:dyDescent="0.25">
      <c r="A1445" s="314"/>
      <c r="B1445" s="157" t="s">
        <v>2058</v>
      </c>
      <c r="C1445" s="157"/>
      <c r="D1445" s="158">
        <v>0</v>
      </c>
      <c r="E1445" s="158">
        <v>32500</v>
      </c>
      <c r="F1445" s="158">
        <v>32700</v>
      </c>
      <c r="G1445" s="159">
        <v>32300</v>
      </c>
    </row>
    <row r="1446" spans="1:7" ht="32.6" x14ac:dyDescent="0.25">
      <c r="A1446" s="314"/>
      <c r="B1446" s="157" t="s">
        <v>2059</v>
      </c>
      <c r="C1446" s="157" t="s">
        <v>2060</v>
      </c>
      <c r="D1446" s="158">
        <v>0</v>
      </c>
      <c r="E1446" s="158">
        <v>4150</v>
      </c>
      <c r="F1446" s="158">
        <v>0</v>
      </c>
      <c r="G1446" s="159">
        <v>0</v>
      </c>
    </row>
    <row r="1447" spans="1:7" ht="32.6" x14ac:dyDescent="0.25">
      <c r="A1447" s="314"/>
      <c r="B1447" s="157" t="s">
        <v>2059</v>
      </c>
      <c r="C1447" s="157" t="s">
        <v>2061</v>
      </c>
      <c r="D1447" s="158">
        <v>0</v>
      </c>
      <c r="E1447" s="158">
        <v>0</v>
      </c>
      <c r="F1447" s="158">
        <v>7500</v>
      </c>
      <c r="G1447" s="159">
        <v>7500</v>
      </c>
    </row>
    <row r="1448" spans="1:7" x14ac:dyDescent="0.25">
      <c r="A1448" s="314"/>
      <c r="B1448" s="157" t="s">
        <v>2059</v>
      </c>
      <c r="C1448" s="157" t="s">
        <v>2062</v>
      </c>
      <c r="D1448" s="158">
        <v>2900</v>
      </c>
      <c r="E1448" s="158">
        <v>0</v>
      </c>
      <c r="F1448" s="158">
        <v>0</v>
      </c>
      <c r="G1448" s="159">
        <v>0</v>
      </c>
    </row>
    <row r="1449" spans="1:7" ht="21.75" x14ac:dyDescent="0.25">
      <c r="A1449" s="314"/>
      <c r="B1449" s="157" t="s">
        <v>2063</v>
      </c>
      <c r="C1449" s="157" t="s">
        <v>2064</v>
      </c>
      <c r="D1449" s="158">
        <v>0</v>
      </c>
      <c r="E1449" s="158">
        <v>0</v>
      </c>
      <c r="F1449" s="158">
        <v>0</v>
      </c>
      <c r="G1449" s="159">
        <v>6100</v>
      </c>
    </row>
    <row r="1450" spans="1:7" ht="32.6" x14ac:dyDescent="0.25">
      <c r="A1450" s="314"/>
      <c r="B1450" s="157" t="s">
        <v>2063</v>
      </c>
      <c r="C1450" s="157" t="s">
        <v>2065</v>
      </c>
      <c r="D1450" s="158">
        <v>0</v>
      </c>
      <c r="E1450" s="158">
        <v>6100</v>
      </c>
      <c r="F1450" s="158">
        <v>6100</v>
      </c>
      <c r="G1450" s="159">
        <v>0</v>
      </c>
    </row>
    <row r="1451" spans="1:7" x14ac:dyDescent="0.25">
      <c r="A1451" s="314"/>
      <c r="B1451" s="157" t="s">
        <v>2063</v>
      </c>
      <c r="C1451" s="157"/>
      <c r="D1451" s="158">
        <v>6100</v>
      </c>
      <c r="E1451" s="158">
        <v>0</v>
      </c>
      <c r="F1451" s="158">
        <v>0</v>
      </c>
      <c r="G1451" s="159">
        <v>0</v>
      </c>
    </row>
    <row r="1452" spans="1:7" x14ac:dyDescent="0.25">
      <c r="A1452" s="314"/>
      <c r="B1452" s="157" t="s">
        <v>2066</v>
      </c>
      <c r="C1452" s="157" t="s">
        <v>2042</v>
      </c>
      <c r="D1452" s="158">
        <v>0</v>
      </c>
      <c r="E1452" s="158">
        <v>3000</v>
      </c>
      <c r="F1452" s="158">
        <v>0</v>
      </c>
      <c r="G1452" s="159">
        <v>0</v>
      </c>
    </row>
    <row r="1453" spans="1:7" x14ac:dyDescent="0.25">
      <c r="A1453" s="314"/>
      <c r="B1453" s="157" t="s">
        <v>2066</v>
      </c>
      <c r="C1453" s="157" t="s">
        <v>2067</v>
      </c>
      <c r="D1453" s="158">
        <v>2000</v>
      </c>
      <c r="E1453" s="158">
        <v>2000</v>
      </c>
      <c r="F1453" s="158">
        <v>0</v>
      </c>
      <c r="G1453" s="159">
        <v>0</v>
      </c>
    </row>
    <row r="1454" spans="1:7" x14ac:dyDescent="0.25">
      <c r="A1454" s="314"/>
      <c r="B1454" s="157" t="s">
        <v>351</v>
      </c>
      <c r="C1454" s="157" t="s">
        <v>2025</v>
      </c>
      <c r="D1454" s="158">
        <v>0</v>
      </c>
      <c r="E1454" s="158">
        <v>0</v>
      </c>
      <c r="F1454" s="158">
        <v>1000</v>
      </c>
      <c r="G1454" s="159">
        <v>1000</v>
      </c>
    </row>
    <row r="1455" spans="1:7" ht="21.75" x14ac:dyDescent="0.25">
      <c r="A1455" s="314"/>
      <c r="B1455" s="157" t="s">
        <v>351</v>
      </c>
      <c r="C1455" s="157" t="s">
        <v>2068</v>
      </c>
      <c r="D1455" s="158">
        <v>0</v>
      </c>
      <c r="E1455" s="158">
        <v>0</v>
      </c>
      <c r="F1455" s="158">
        <v>2400</v>
      </c>
      <c r="G1455" s="159">
        <v>2400</v>
      </c>
    </row>
    <row r="1456" spans="1:7" ht="21.75" x14ac:dyDescent="0.25">
      <c r="A1456" s="314"/>
      <c r="B1456" s="157" t="s">
        <v>351</v>
      </c>
      <c r="C1456" s="157" t="s">
        <v>2069</v>
      </c>
      <c r="D1456" s="158">
        <v>0</v>
      </c>
      <c r="E1456" s="158">
        <v>0</v>
      </c>
      <c r="F1456" s="158">
        <v>2800</v>
      </c>
      <c r="G1456" s="159">
        <v>2800</v>
      </c>
    </row>
    <row r="1457" spans="1:7" x14ac:dyDescent="0.25">
      <c r="A1457" s="314"/>
      <c r="B1457" s="157" t="s">
        <v>351</v>
      </c>
      <c r="C1457" s="157" t="s">
        <v>2026</v>
      </c>
      <c r="D1457" s="158">
        <v>0</v>
      </c>
      <c r="E1457" s="158">
        <v>0</v>
      </c>
      <c r="F1457" s="158">
        <v>4000</v>
      </c>
      <c r="G1457" s="159">
        <v>4000</v>
      </c>
    </row>
    <row r="1458" spans="1:7" x14ac:dyDescent="0.25">
      <c r="A1458" s="314"/>
      <c r="B1458" s="157" t="s">
        <v>351</v>
      </c>
      <c r="C1458" s="157" t="s">
        <v>2070</v>
      </c>
      <c r="D1458" s="158">
        <v>0</v>
      </c>
      <c r="E1458" s="158">
        <v>0</v>
      </c>
      <c r="F1458" s="158">
        <v>800</v>
      </c>
      <c r="G1458" s="159">
        <v>800</v>
      </c>
    </row>
    <row r="1459" spans="1:7" x14ac:dyDescent="0.25">
      <c r="A1459" s="314"/>
      <c r="B1459" s="157" t="s">
        <v>351</v>
      </c>
      <c r="C1459" s="157" t="s">
        <v>1814</v>
      </c>
      <c r="D1459" s="158">
        <v>0</v>
      </c>
      <c r="E1459" s="158">
        <v>0</v>
      </c>
      <c r="F1459" s="158">
        <v>800</v>
      </c>
      <c r="G1459" s="159">
        <v>800</v>
      </c>
    </row>
    <row r="1460" spans="1:7" x14ac:dyDescent="0.25">
      <c r="A1460" s="314"/>
      <c r="B1460" s="157" t="s">
        <v>351</v>
      </c>
      <c r="C1460" s="157" t="s">
        <v>2071</v>
      </c>
      <c r="D1460" s="158">
        <v>0</v>
      </c>
      <c r="E1460" s="158">
        <v>0</v>
      </c>
      <c r="F1460" s="158">
        <v>800</v>
      </c>
      <c r="G1460" s="159">
        <v>800</v>
      </c>
    </row>
    <row r="1461" spans="1:7" x14ac:dyDescent="0.25">
      <c r="A1461" s="314"/>
      <c r="B1461" s="157" t="s">
        <v>351</v>
      </c>
      <c r="C1461" s="157" t="s">
        <v>2072</v>
      </c>
      <c r="D1461" s="158">
        <v>0</v>
      </c>
      <c r="E1461" s="158">
        <v>0</v>
      </c>
      <c r="F1461" s="158">
        <v>800</v>
      </c>
      <c r="G1461" s="159">
        <v>800</v>
      </c>
    </row>
    <row r="1462" spans="1:7" ht="21.75" x14ac:dyDescent="0.25">
      <c r="A1462" s="314"/>
      <c r="B1462" s="157" t="s">
        <v>351</v>
      </c>
      <c r="C1462" s="157" t="s">
        <v>2073</v>
      </c>
      <c r="D1462" s="158">
        <v>0</v>
      </c>
      <c r="E1462" s="158">
        <v>0</v>
      </c>
      <c r="F1462" s="158">
        <v>5850</v>
      </c>
      <c r="G1462" s="159">
        <v>5850</v>
      </c>
    </row>
    <row r="1463" spans="1:7" ht="21.75" x14ac:dyDescent="0.25">
      <c r="A1463" s="314"/>
      <c r="B1463" s="157" t="s">
        <v>351</v>
      </c>
      <c r="C1463" s="157" t="s">
        <v>2074</v>
      </c>
      <c r="D1463" s="158">
        <v>0</v>
      </c>
      <c r="E1463" s="158">
        <v>0</v>
      </c>
      <c r="F1463" s="158">
        <v>650</v>
      </c>
      <c r="G1463" s="159">
        <v>650</v>
      </c>
    </row>
    <row r="1464" spans="1:7" ht="21.75" x14ac:dyDescent="0.25">
      <c r="A1464" s="314"/>
      <c r="B1464" s="157" t="s">
        <v>351</v>
      </c>
      <c r="C1464" s="157" t="s">
        <v>2075</v>
      </c>
      <c r="D1464" s="158">
        <v>0</v>
      </c>
      <c r="E1464" s="158">
        <v>0</v>
      </c>
      <c r="F1464" s="158">
        <v>1200</v>
      </c>
      <c r="G1464" s="159">
        <v>1200</v>
      </c>
    </row>
    <row r="1465" spans="1:7" x14ac:dyDescent="0.25">
      <c r="A1465" s="314"/>
      <c r="B1465" s="157" t="s">
        <v>351</v>
      </c>
      <c r="C1465" s="157" t="s">
        <v>2076</v>
      </c>
      <c r="D1465" s="158">
        <v>0</v>
      </c>
      <c r="E1465" s="158">
        <v>0</v>
      </c>
      <c r="F1465" s="158">
        <v>700</v>
      </c>
      <c r="G1465" s="159">
        <v>700</v>
      </c>
    </row>
    <row r="1466" spans="1:7" x14ac:dyDescent="0.25">
      <c r="A1466" s="314"/>
      <c r="B1466" s="157" t="s">
        <v>351</v>
      </c>
      <c r="C1466" s="157" t="s">
        <v>2077</v>
      </c>
      <c r="D1466" s="158">
        <v>0</v>
      </c>
      <c r="E1466" s="158">
        <v>0</v>
      </c>
      <c r="F1466" s="158">
        <v>400</v>
      </c>
      <c r="G1466" s="159">
        <v>400</v>
      </c>
    </row>
    <row r="1467" spans="1:7" x14ac:dyDescent="0.25">
      <c r="A1467" s="314"/>
      <c r="B1467" s="157" t="s">
        <v>351</v>
      </c>
      <c r="C1467" s="157" t="s">
        <v>2078</v>
      </c>
      <c r="D1467" s="158">
        <v>0</v>
      </c>
      <c r="E1467" s="158">
        <v>0</v>
      </c>
      <c r="F1467" s="158">
        <v>400</v>
      </c>
      <c r="G1467" s="159">
        <v>400</v>
      </c>
    </row>
    <row r="1468" spans="1:7" ht="21.75" x14ac:dyDescent="0.25">
      <c r="A1468" s="314"/>
      <c r="B1468" s="157" t="s">
        <v>351</v>
      </c>
      <c r="C1468" s="157" t="s">
        <v>2049</v>
      </c>
      <c r="D1468" s="158">
        <v>0</v>
      </c>
      <c r="E1468" s="158">
        <v>0</v>
      </c>
      <c r="F1468" s="158">
        <v>1000</v>
      </c>
      <c r="G1468" s="159">
        <v>1000</v>
      </c>
    </row>
    <row r="1469" spans="1:7" x14ac:dyDescent="0.25">
      <c r="A1469" s="314"/>
      <c r="B1469" s="157" t="s">
        <v>351</v>
      </c>
      <c r="C1469" s="157" t="s">
        <v>2079</v>
      </c>
      <c r="D1469" s="158">
        <v>0</v>
      </c>
      <c r="E1469" s="158">
        <v>0</v>
      </c>
      <c r="F1469" s="158">
        <v>300</v>
      </c>
      <c r="G1469" s="159">
        <v>250</v>
      </c>
    </row>
    <row r="1470" spans="1:7" x14ac:dyDescent="0.25">
      <c r="A1470" s="314"/>
      <c r="B1470" s="157" t="s">
        <v>351</v>
      </c>
      <c r="C1470" s="157" t="s">
        <v>2080</v>
      </c>
      <c r="D1470" s="158">
        <v>0</v>
      </c>
      <c r="E1470" s="158">
        <v>0</v>
      </c>
      <c r="F1470" s="158">
        <v>2400</v>
      </c>
      <c r="G1470" s="159">
        <v>2400</v>
      </c>
    </row>
    <row r="1471" spans="1:7" x14ac:dyDescent="0.25">
      <c r="A1471" s="314"/>
      <c r="B1471" s="157" t="s">
        <v>351</v>
      </c>
      <c r="C1471" s="157" t="s">
        <v>2081</v>
      </c>
      <c r="D1471" s="158">
        <v>0</v>
      </c>
      <c r="E1471" s="158">
        <v>0</v>
      </c>
      <c r="F1471" s="158">
        <v>900</v>
      </c>
      <c r="G1471" s="159">
        <v>900</v>
      </c>
    </row>
    <row r="1472" spans="1:7" ht="21.75" x14ac:dyDescent="0.25">
      <c r="A1472" s="314"/>
      <c r="B1472" s="157" t="s">
        <v>351</v>
      </c>
      <c r="C1472" s="157" t="s">
        <v>2082</v>
      </c>
      <c r="D1472" s="158">
        <v>0</v>
      </c>
      <c r="E1472" s="158">
        <v>0</v>
      </c>
      <c r="F1472" s="158">
        <v>1600</v>
      </c>
      <c r="G1472" s="159">
        <v>1600</v>
      </c>
    </row>
    <row r="1473" spans="1:7" x14ac:dyDescent="0.25">
      <c r="A1473" s="314"/>
      <c r="B1473" s="157" t="s">
        <v>351</v>
      </c>
      <c r="C1473" s="157" t="s">
        <v>2083</v>
      </c>
      <c r="D1473" s="158">
        <v>0</v>
      </c>
      <c r="E1473" s="158">
        <v>0</v>
      </c>
      <c r="F1473" s="158">
        <v>800</v>
      </c>
      <c r="G1473" s="159">
        <v>800</v>
      </c>
    </row>
    <row r="1474" spans="1:7" x14ac:dyDescent="0.25">
      <c r="A1474" s="314"/>
      <c r="B1474" s="157" t="s">
        <v>351</v>
      </c>
      <c r="C1474" s="157" t="s">
        <v>2051</v>
      </c>
      <c r="D1474" s="158">
        <v>0</v>
      </c>
      <c r="E1474" s="158">
        <v>0</v>
      </c>
      <c r="F1474" s="158">
        <v>4800</v>
      </c>
      <c r="G1474" s="159">
        <v>4800</v>
      </c>
    </row>
    <row r="1475" spans="1:7" ht="21.75" x14ac:dyDescent="0.25">
      <c r="A1475" s="314"/>
      <c r="B1475" s="157" t="s">
        <v>351</v>
      </c>
      <c r="C1475" s="157" t="s">
        <v>2084</v>
      </c>
      <c r="D1475" s="158">
        <v>0</v>
      </c>
      <c r="E1475" s="158">
        <v>0</v>
      </c>
      <c r="F1475" s="158">
        <v>400</v>
      </c>
      <c r="G1475" s="159">
        <v>400</v>
      </c>
    </row>
    <row r="1476" spans="1:7" ht="21.75" x14ac:dyDescent="0.25">
      <c r="A1476" s="314"/>
      <c r="B1476" s="157" t="s">
        <v>351</v>
      </c>
      <c r="C1476" s="157" t="s">
        <v>2085</v>
      </c>
      <c r="D1476" s="158">
        <v>0</v>
      </c>
      <c r="E1476" s="158">
        <v>0</v>
      </c>
      <c r="F1476" s="158">
        <v>1600</v>
      </c>
      <c r="G1476" s="159">
        <v>1600</v>
      </c>
    </row>
    <row r="1477" spans="1:7" ht="21.75" x14ac:dyDescent="0.25">
      <c r="A1477" s="314"/>
      <c r="B1477" s="157" t="s">
        <v>351</v>
      </c>
      <c r="C1477" s="157" t="s">
        <v>2086</v>
      </c>
      <c r="D1477" s="158">
        <v>0</v>
      </c>
      <c r="E1477" s="158">
        <v>0</v>
      </c>
      <c r="F1477" s="158">
        <v>400</v>
      </c>
      <c r="G1477" s="159">
        <v>400</v>
      </c>
    </row>
    <row r="1478" spans="1:7" x14ac:dyDescent="0.25">
      <c r="A1478" s="314"/>
      <c r="B1478" s="157" t="s">
        <v>351</v>
      </c>
      <c r="C1478" s="157" t="s">
        <v>2087</v>
      </c>
      <c r="D1478" s="158">
        <v>0</v>
      </c>
      <c r="E1478" s="158">
        <v>0</v>
      </c>
      <c r="F1478" s="158">
        <v>1000</v>
      </c>
      <c r="G1478" s="159">
        <v>1000</v>
      </c>
    </row>
    <row r="1479" spans="1:7" x14ac:dyDescent="0.25">
      <c r="A1479" s="314"/>
      <c r="B1479" s="157" t="s">
        <v>351</v>
      </c>
      <c r="C1479" s="157" t="s">
        <v>2088</v>
      </c>
      <c r="D1479" s="158">
        <v>0</v>
      </c>
      <c r="E1479" s="158">
        <v>0</v>
      </c>
      <c r="F1479" s="158">
        <v>1000</v>
      </c>
      <c r="G1479" s="159">
        <v>1000</v>
      </c>
    </row>
    <row r="1480" spans="1:7" x14ac:dyDescent="0.25">
      <c r="A1480" s="314"/>
      <c r="B1480" s="157" t="s">
        <v>351</v>
      </c>
      <c r="C1480" s="157" t="s">
        <v>2089</v>
      </c>
      <c r="D1480" s="158">
        <v>0</v>
      </c>
      <c r="E1480" s="158">
        <v>0</v>
      </c>
      <c r="F1480" s="158">
        <v>600</v>
      </c>
      <c r="G1480" s="159">
        <v>600</v>
      </c>
    </row>
    <row r="1481" spans="1:7" x14ac:dyDescent="0.25">
      <c r="A1481" s="314"/>
      <c r="B1481" s="157" t="s">
        <v>351</v>
      </c>
      <c r="C1481" s="157" t="s">
        <v>2090</v>
      </c>
      <c r="D1481" s="158">
        <v>0</v>
      </c>
      <c r="E1481" s="158">
        <v>0</v>
      </c>
      <c r="F1481" s="158">
        <v>300</v>
      </c>
      <c r="G1481" s="159">
        <v>300</v>
      </c>
    </row>
    <row r="1482" spans="1:7" x14ac:dyDescent="0.25">
      <c r="A1482" s="314"/>
      <c r="B1482" s="157" t="s">
        <v>351</v>
      </c>
      <c r="C1482" s="157" t="s">
        <v>2091</v>
      </c>
      <c r="D1482" s="158">
        <v>0</v>
      </c>
      <c r="E1482" s="158">
        <v>0</v>
      </c>
      <c r="F1482" s="158">
        <v>1400</v>
      </c>
      <c r="G1482" s="159">
        <v>1400</v>
      </c>
    </row>
    <row r="1483" spans="1:7" x14ac:dyDescent="0.25">
      <c r="A1483" s="314"/>
      <c r="B1483" s="157" t="s">
        <v>351</v>
      </c>
      <c r="C1483" s="157" t="s">
        <v>1869</v>
      </c>
      <c r="D1483" s="158">
        <v>0</v>
      </c>
      <c r="E1483" s="158">
        <v>0</v>
      </c>
      <c r="F1483" s="158">
        <v>1100</v>
      </c>
      <c r="G1483" s="159">
        <v>1100</v>
      </c>
    </row>
    <row r="1484" spans="1:7" ht="21.75" x14ac:dyDescent="0.25">
      <c r="A1484" s="314"/>
      <c r="B1484" s="157"/>
      <c r="C1484" s="157" t="s">
        <v>2092</v>
      </c>
      <c r="D1484" s="158">
        <v>0</v>
      </c>
      <c r="E1484" s="158">
        <v>1700</v>
      </c>
      <c r="F1484" s="158">
        <v>0</v>
      </c>
      <c r="G1484" s="159">
        <v>0</v>
      </c>
    </row>
    <row r="1485" spans="1:7" x14ac:dyDescent="0.25">
      <c r="A1485" s="314"/>
      <c r="B1485" s="157"/>
      <c r="C1485" s="157" t="s">
        <v>2093</v>
      </c>
      <c r="D1485" s="158">
        <v>0</v>
      </c>
      <c r="E1485" s="158">
        <v>0</v>
      </c>
      <c r="F1485" s="158">
        <v>1600</v>
      </c>
      <c r="G1485" s="159">
        <v>0</v>
      </c>
    </row>
    <row r="1486" spans="1:7" x14ac:dyDescent="0.25">
      <c r="A1486" s="314"/>
      <c r="B1486" s="157"/>
      <c r="C1486" s="157" t="s">
        <v>2094</v>
      </c>
      <c r="D1486" s="158">
        <v>0</v>
      </c>
      <c r="E1486" s="158">
        <v>600</v>
      </c>
      <c r="F1486" s="158">
        <v>0</v>
      </c>
      <c r="G1486" s="159">
        <v>0</v>
      </c>
    </row>
    <row r="1487" spans="1:7" ht="32.6" x14ac:dyDescent="0.25">
      <c r="A1487" s="314"/>
      <c r="B1487" s="157"/>
      <c r="C1487" s="157" t="s">
        <v>2095</v>
      </c>
      <c r="D1487" s="158">
        <v>0</v>
      </c>
      <c r="E1487" s="158">
        <v>0</v>
      </c>
      <c r="F1487" s="158">
        <v>7200</v>
      </c>
      <c r="G1487" s="159">
        <v>7200</v>
      </c>
    </row>
    <row r="1488" spans="1:7" ht="21.75" x14ac:dyDescent="0.25">
      <c r="A1488" s="314"/>
      <c r="B1488" s="157"/>
      <c r="C1488" s="157" t="s">
        <v>2096</v>
      </c>
      <c r="D1488" s="158">
        <v>0</v>
      </c>
      <c r="E1488" s="158">
        <v>3500</v>
      </c>
      <c r="F1488" s="158">
        <v>0</v>
      </c>
      <c r="G1488" s="159">
        <v>0</v>
      </c>
    </row>
    <row r="1489" spans="1:7" x14ac:dyDescent="0.25">
      <c r="A1489" s="314"/>
      <c r="B1489" s="157"/>
      <c r="C1489" s="157" t="s">
        <v>2083</v>
      </c>
      <c r="D1489" s="158">
        <v>0</v>
      </c>
      <c r="E1489" s="158">
        <v>1400</v>
      </c>
      <c r="F1489" s="158">
        <v>0</v>
      </c>
      <c r="G1489" s="159">
        <v>0</v>
      </c>
    </row>
    <row r="1490" spans="1:7" x14ac:dyDescent="0.25">
      <c r="A1490" s="314"/>
      <c r="B1490" s="157"/>
      <c r="C1490" s="157" t="s">
        <v>2097</v>
      </c>
      <c r="D1490" s="158">
        <v>0</v>
      </c>
      <c r="E1490" s="158">
        <v>0</v>
      </c>
      <c r="F1490" s="158">
        <v>3000</v>
      </c>
      <c r="G1490" s="159">
        <v>3000</v>
      </c>
    </row>
    <row r="1491" spans="1:7" x14ac:dyDescent="0.25">
      <c r="A1491" s="314"/>
      <c r="B1491" s="157"/>
      <c r="C1491" s="157" t="s">
        <v>2098</v>
      </c>
      <c r="D1491" s="158">
        <v>0</v>
      </c>
      <c r="E1491" s="158">
        <v>0</v>
      </c>
      <c r="F1491" s="158">
        <v>2000</v>
      </c>
      <c r="G1491" s="159">
        <v>2000</v>
      </c>
    </row>
    <row r="1492" spans="1:7" ht="21.75" x14ac:dyDescent="0.25">
      <c r="A1492" s="314"/>
      <c r="B1492" s="157"/>
      <c r="C1492" s="157" t="s">
        <v>2099</v>
      </c>
      <c r="D1492" s="158">
        <v>0</v>
      </c>
      <c r="E1492" s="158">
        <v>3200</v>
      </c>
      <c r="F1492" s="158">
        <v>0</v>
      </c>
      <c r="G1492" s="159">
        <v>0</v>
      </c>
    </row>
    <row r="1493" spans="1:7" x14ac:dyDescent="0.25">
      <c r="A1493" s="315"/>
      <c r="B1493" s="157"/>
      <c r="C1493" s="157"/>
      <c r="D1493" s="158">
        <v>12500</v>
      </c>
      <c r="E1493" s="158">
        <v>12500</v>
      </c>
      <c r="F1493" s="158">
        <v>12500</v>
      </c>
      <c r="G1493" s="159">
        <v>12500</v>
      </c>
    </row>
    <row r="1494" spans="1:7" x14ac:dyDescent="0.25">
      <c r="A1494" s="316" t="s">
        <v>700</v>
      </c>
      <c r="B1494" s="316"/>
      <c r="C1494" s="317"/>
      <c r="D1494" s="160">
        <v>137000</v>
      </c>
      <c r="E1494" s="160">
        <v>139150</v>
      </c>
      <c r="F1494" s="160">
        <v>158500</v>
      </c>
      <c r="G1494" s="161">
        <v>156450</v>
      </c>
    </row>
    <row r="1495" spans="1:7" x14ac:dyDescent="0.25">
      <c r="A1495" s="316" t="s">
        <v>2100</v>
      </c>
      <c r="B1495" s="316"/>
      <c r="C1495" s="317"/>
      <c r="D1495" s="162">
        <v>2183500</v>
      </c>
      <c r="E1495" s="162">
        <v>2182350</v>
      </c>
      <c r="F1495" s="162">
        <v>2576400</v>
      </c>
      <c r="G1495" s="163">
        <v>2508350</v>
      </c>
    </row>
    <row r="1496" spans="1:7" ht="27" customHeight="1" x14ac:dyDescent="0.25">
      <c r="A1496" s="320" t="s">
        <v>2100</v>
      </c>
      <c r="B1496" s="320"/>
      <c r="C1496" s="321"/>
      <c r="D1496" s="164">
        <v>2183500</v>
      </c>
      <c r="E1496" s="164">
        <v>2182350</v>
      </c>
      <c r="F1496" s="164">
        <v>2576400</v>
      </c>
      <c r="G1496" s="165">
        <v>2508350</v>
      </c>
    </row>
    <row r="1497" spans="1:7" ht="25.15" customHeight="1" x14ac:dyDescent="0.25">
      <c r="A1497" s="319" t="s">
        <v>9</v>
      </c>
      <c r="B1497" s="319"/>
      <c r="C1497" s="319"/>
      <c r="D1497" s="319"/>
      <c r="E1497" s="319"/>
      <c r="F1497" s="319"/>
      <c r="G1497" s="319"/>
    </row>
    <row r="1498" spans="1:7" ht="21.75" x14ac:dyDescent="0.2">
      <c r="A1498" s="154" t="s">
        <v>166</v>
      </c>
      <c r="B1498" s="155" t="s">
        <v>167</v>
      </c>
      <c r="C1498" s="155" t="s">
        <v>168</v>
      </c>
      <c r="D1498" s="155" t="s">
        <v>1</v>
      </c>
      <c r="E1498" s="155" t="s">
        <v>169</v>
      </c>
      <c r="F1498" s="155" t="s">
        <v>170</v>
      </c>
      <c r="G1498" s="156" t="s">
        <v>171</v>
      </c>
    </row>
    <row r="1499" spans="1:7" x14ac:dyDescent="0.25">
      <c r="A1499" s="313" t="s">
        <v>172</v>
      </c>
      <c r="B1499" s="157" t="s">
        <v>2101</v>
      </c>
      <c r="C1499" s="157"/>
      <c r="D1499" s="158">
        <v>3200</v>
      </c>
      <c r="E1499" s="158">
        <v>0</v>
      </c>
      <c r="F1499" s="158">
        <v>0</v>
      </c>
      <c r="G1499" s="159">
        <v>0</v>
      </c>
    </row>
    <row r="1500" spans="1:7" ht="21.75" x14ac:dyDescent="0.25">
      <c r="A1500" s="314"/>
      <c r="B1500" s="157" t="s">
        <v>2102</v>
      </c>
      <c r="C1500" s="157" t="s">
        <v>2103</v>
      </c>
      <c r="D1500" s="158">
        <v>500</v>
      </c>
      <c r="E1500" s="158">
        <v>500</v>
      </c>
      <c r="F1500" s="158">
        <v>500</v>
      </c>
      <c r="G1500" s="159">
        <v>500</v>
      </c>
    </row>
    <row r="1501" spans="1:7" ht="21.75" x14ac:dyDescent="0.25">
      <c r="A1501" s="314"/>
      <c r="B1501" s="157" t="s">
        <v>2104</v>
      </c>
      <c r="C1501" s="157" t="s">
        <v>2105</v>
      </c>
      <c r="D1501" s="158">
        <v>0</v>
      </c>
      <c r="E1501" s="158">
        <v>100</v>
      </c>
      <c r="F1501" s="158">
        <v>100</v>
      </c>
      <c r="G1501" s="159">
        <v>100</v>
      </c>
    </row>
    <row r="1502" spans="1:7" x14ac:dyDescent="0.25">
      <c r="A1502" s="314"/>
      <c r="B1502" s="157" t="s">
        <v>2104</v>
      </c>
      <c r="C1502" s="157" t="s">
        <v>2106</v>
      </c>
      <c r="D1502" s="158">
        <v>100</v>
      </c>
      <c r="E1502" s="158">
        <v>0</v>
      </c>
      <c r="F1502" s="158">
        <v>0</v>
      </c>
      <c r="G1502" s="159">
        <v>0</v>
      </c>
    </row>
    <row r="1503" spans="1:7" ht="21.75" x14ac:dyDescent="0.25">
      <c r="A1503" s="314"/>
      <c r="B1503" s="157" t="s">
        <v>2107</v>
      </c>
      <c r="C1503" s="157" t="s">
        <v>2108</v>
      </c>
      <c r="D1503" s="158">
        <v>300</v>
      </c>
      <c r="E1503" s="158">
        <v>0</v>
      </c>
      <c r="F1503" s="158">
        <v>0</v>
      </c>
      <c r="G1503" s="159">
        <v>0</v>
      </c>
    </row>
    <row r="1504" spans="1:7" ht="21.75" x14ac:dyDescent="0.25">
      <c r="A1504" s="314"/>
      <c r="B1504" s="157" t="s">
        <v>2107</v>
      </c>
      <c r="C1504" s="157" t="s">
        <v>2109</v>
      </c>
      <c r="D1504" s="158">
        <v>0</v>
      </c>
      <c r="E1504" s="158">
        <v>300</v>
      </c>
      <c r="F1504" s="158">
        <v>300</v>
      </c>
      <c r="G1504" s="159">
        <v>0</v>
      </c>
    </row>
    <row r="1505" spans="1:7" ht="21.75" x14ac:dyDescent="0.25">
      <c r="A1505" s="314"/>
      <c r="B1505" s="157" t="s">
        <v>2107</v>
      </c>
      <c r="C1505" s="157" t="s">
        <v>2110</v>
      </c>
      <c r="D1505" s="158">
        <v>0</v>
      </c>
      <c r="E1505" s="158">
        <v>0</v>
      </c>
      <c r="F1505" s="158">
        <v>0</v>
      </c>
      <c r="G1505" s="159">
        <v>300</v>
      </c>
    </row>
    <row r="1506" spans="1:7" ht="21.75" x14ac:dyDescent="0.25">
      <c r="A1506" s="314"/>
      <c r="B1506" s="157" t="s">
        <v>2111</v>
      </c>
      <c r="C1506" s="157" t="s">
        <v>2112</v>
      </c>
      <c r="D1506" s="158">
        <v>0</v>
      </c>
      <c r="E1506" s="158">
        <v>100</v>
      </c>
      <c r="F1506" s="158">
        <v>100</v>
      </c>
      <c r="G1506" s="159">
        <v>100</v>
      </c>
    </row>
    <row r="1507" spans="1:7" x14ac:dyDescent="0.25">
      <c r="A1507" s="314"/>
      <c r="B1507" s="157" t="s">
        <v>2113</v>
      </c>
      <c r="C1507" s="157" t="s">
        <v>2114</v>
      </c>
      <c r="D1507" s="158">
        <v>400</v>
      </c>
      <c r="E1507" s="158">
        <v>0</v>
      </c>
      <c r="F1507" s="158">
        <v>0</v>
      </c>
      <c r="G1507" s="159">
        <v>0</v>
      </c>
    </row>
    <row r="1508" spans="1:7" ht="21.75" x14ac:dyDescent="0.25">
      <c r="A1508" s="314"/>
      <c r="B1508" s="157" t="s">
        <v>2115</v>
      </c>
      <c r="C1508" s="157" t="s">
        <v>2116</v>
      </c>
      <c r="D1508" s="158">
        <v>0</v>
      </c>
      <c r="E1508" s="158">
        <v>100</v>
      </c>
      <c r="F1508" s="158">
        <v>100</v>
      </c>
      <c r="G1508" s="159">
        <v>100</v>
      </c>
    </row>
    <row r="1509" spans="1:7" ht="21.75" x14ac:dyDescent="0.25">
      <c r="A1509" s="314"/>
      <c r="B1509" s="157" t="s">
        <v>2117</v>
      </c>
      <c r="C1509" s="157" t="s">
        <v>2112</v>
      </c>
      <c r="D1509" s="158">
        <v>300</v>
      </c>
      <c r="E1509" s="158">
        <v>300</v>
      </c>
      <c r="F1509" s="158">
        <v>300</v>
      </c>
      <c r="G1509" s="159">
        <v>300</v>
      </c>
    </row>
    <row r="1510" spans="1:7" ht="21.75" x14ac:dyDescent="0.25">
      <c r="A1510" s="314"/>
      <c r="B1510" s="157" t="s">
        <v>2118</v>
      </c>
      <c r="C1510" s="157" t="s">
        <v>2119</v>
      </c>
      <c r="D1510" s="158">
        <v>400</v>
      </c>
      <c r="E1510" s="158">
        <v>0</v>
      </c>
      <c r="F1510" s="158">
        <v>0</v>
      </c>
      <c r="G1510" s="159">
        <v>0</v>
      </c>
    </row>
    <row r="1511" spans="1:7" x14ac:dyDescent="0.25">
      <c r="A1511" s="314"/>
      <c r="B1511" s="157" t="s">
        <v>2118</v>
      </c>
      <c r="C1511" s="157" t="s">
        <v>2120</v>
      </c>
      <c r="D1511" s="158">
        <v>0</v>
      </c>
      <c r="E1511" s="158">
        <v>400</v>
      </c>
      <c r="F1511" s="158">
        <v>400</v>
      </c>
      <c r="G1511" s="159">
        <v>400</v>
      </c>
    </row>
    <row r="1512" spans="1:7" ht="21.75" x14ac:dyDescent="0.25">
      <c r="A1512" s="314"/>
      <c r="B1512" s="157" t="s">
        <v>2121</v>
      </c>
      <c r="C1512" s="157" t="s">
        <v>2122</v>
      </c>
      <c r="D1512" s="158">
        <v>300</v>
      </c>
      <c r="E1512" s="158">
        <v>300</v>
      </c>
      <c r="F1512" s="158">
        <v>300</v>
      </c>
      <c r="G1512" s="159">
        <v>300</v>
      </c>
    </row>
    <row r="1513" spans="1:7" x14ac:dyDescent="0.25">
      <c r="A1513" s="314"/>
      <c r="B1513" s="157" t="s">
        <v>2123</v>
      </c>
      <c r="C1513" s="157" t="s">
        <v>2120</v>
      </c>
      <c r="D1513" s="158">
        <v>200</v>
      </c>
      <c r="E1513" s="158">
        <v>200</v>
      </c>
      <c r="F1513" s="158">
        <v>200</v>
      </c>
      <c r="G1513" s="159">
        <v>200</v>
      </c>
    </row>
    <row r="1514" spans="1:7" ht="21.75" x14ac:dyDescent="0.25">
      <c r="A1514" s="314"/>
      <c r="B1514" s="157" t="s">
        <v>2124</v>
      </c>
      <c r="C1514" s="157" t="s">
        <v>2125</v>
      </c>
      <c r="D1514" s="158">
        <v>100</v>
      </c>
      <c r="E1514" s="158">
        <v>0</v>
      </c>
      <c r="F1514" s="158">
        <v>0</v>
      </c>
      <c r="G1514" s="159">
        <v>0</v>
      </c>
    </row>
    <row r="1515" spans="1:7" ht="21.75" x14ac:dyDescent="0.25">
      <c r="A1515" s="314"/>
      <c r="B1515" s="157" t="s">
        <v>2124</v>
      </c>
      <c r="C1515" s="157" t="s">
        <v>2126</v>
      </c>
      <c r="D1515" s="158">
        <v>0</v>
      </c>
      <c r="E1515" s="158">
        <v>100</v>
      </c>
      <c r="F1515" s="158">
        <v>100</v>
      </c>
      <c r="G1515" s="159">
        <v>100</v>
      </c>
    </row>
    <row r="1516" spans="1:7" ht="21.75" x14ac:dyDescent="0.25">
      <c r="A1516" s="314"/>
      <c r="B1516" s="157" t="s">
        <v>2127</v>
      </c>
      <c r="C1516" s="157" t="s">
        <v>2128</v>
      </c>
      <c r="D1516" s="158">
        <v>300</v>
      </c>
      <c r="E1516" s="158">
        <v>300</v>
      </c>
      <c r="F1516" s="158">
        <v>300</v>
      </c>
      <c r="G1516" s="159">
        <v>300</v>
      </c>
    </row>
    <row r="1517" spans="1:7" x14ac:dyDescent="0.25">
      <c r="A1517" s="314"/>
      <c r="B1517" s="157" t="s">
        <v>2129</v>
      </c>
      <c r="C1517" s="157" t="s">
        <v>2130</v>
      </c>
      <c r="D1517" s="158">
        <v>800</v>
      </c>
      <c r="E1517" s="158">
        <v>800</v>
      </c>
      <c r="F1517" s="158">
        <v>800</v>
      </c>
      <c r="G1517" s="159">
        <v>800</v>
      </c>
    </row>
    <row r="1518" spans="1:7" ht="21.75" x14ac:dyDescent="0.25">
      <c r="A1518" s="314"/>
      <c r="B1518" s="157" t="s">
        <v>2131</v>
      </c>
      <c r="C1518" s="157" t="s">
        <v>2132</v>
      </c>
      <c r="D1518" s="158">
        <v>300</v>
      </c>
      <c r="E1518" s="158">
        <v>300</v>
      </c>
      <c r="F1518" s="158">
        <v>300</v>
      </c>
      <c r="G1518" s="159">
        <v>300</v>
      </c>
    </row>
    <row r="1519" spans="1:7" x14ac:dyDescent="0.25">
      <c r="A1519" s="314"/>
      <c r="B1519" s="157" t="s">
        <v>2133</v>
      </c>
      <c r="C1519" s="157" t="s">
        <v>2134</v>
      </c>
      <c r="D1519" s="158">
        <v>500</v>
      </c>
      <c r="E1519" s="158">
        <v>0</v>
      </c>
      <c r="F1519" s="158">
        <v>0</v>
      </c>
      <c r="G1519" s="159">
        <v>0</v>
      </c>
    </row>
    <row r="1520" spans="1:7" x14ac:dyDescent="0.25">
      <c r="A1520" s="314"/>
      <c r="B1520" s="157" t="s">
        <v>2133</v>
      </c>
      <c r="C1520" s="157" t="s">
        <v>2135</v>
      </c>
      <c r="D1520" s="158">
        <v>0</v>
      </c>
      <c r="E1520" s="158">
        <v>500</v>
      </c>
      <c r="F1520" s="158">
        <v>500</v>
      </c>
      <c r="G1520" s="159">
        <v>500</v>
      </c>
    </row>
    <row r="1521" spans="1:7" ht="21.75" x14ac:dyDescent="0.25">
      <c r="A1521" s="314"/>
      <c r="B1521" s="157" t="s">
        <v>2136</v>
      </c>
      <c r="C1521" s="157" t="s">
        <v>2125</v>
      </c>
      <c r="D1521" s="158">
        <v>400</v>
      </c>
      <c r="E1521" s="158">
        <v>400</v>
      </c>
      <c r="F1521" s="158">
        <v>400</v>
      </c>
      <c r="G1521" s="159">
        <v>400</v>
      </c>
    </row>
    <row r="1522" spans="1:7" ht="21.75" x14ac:dyDescent="0.25">
      <c r="A1522" s="314"/>
      <c r="B1522" s="157" t="s">
        <v>2137</v>
      </c>
      <c r="C1522" s="157" t="s">
        <v>2138</v>
      </c>
      <c r="D1522" s="158">
        <v>300</v>
      </c>
      <c r="E1522" s="158">
        <v>300</v>
      </c>
      <c r="F1522" s="158">
        <v>300</v>
      </c>
      <c r="G1522" s="159">
        <v>300</v>
      </c>
    </row>
    <row r="1523" spans="1:7" x14ac:dyDescent="0.25">
      <c r="A1523" s="314"/>
      <c r="B1523" s="157" t="s">
        <v>2139</v>
      </c>
      <c r="C1523" s="157" t="s">
        <v>2114</v>
      </c>
      <c r="D1523" s="158">
        <v>400</v>
      </c>
      <c r="E1523" s="158">
        <v>0</v>
      </c>
      <c r="F1523" s="158">
        <v>0</v>
      </c>
      <c r="G1523" s="159">
        <v>0</v>
      </c>
    </row>
    <row r="1524" spans="1:7" x14ac:dyDescent="0.25">
      <c r="A1524" s="314"/>
      <c r="B1524" s="157" t="s">
        <v>2140</v>
      </c>
      <c r="C1524" s="157" t="s">
        <v>2141</v>
      </c>
      <c r="D1524" s="158">
        <v>0</v>
      </c>
      <c r="E1524" s="158">
        <v>100</v>
      </c>
      <c r="F1524" s="158">
        <v>100</v>
      </c>
      <c r="G1524" s="159">
        <v>100</v>
      </c>
    </row>
    <row r="1525" spans="1:7" x14ac:dyDescent="0.25">
      <c r="A1525" s="314"/>
      <c r="B1525" s="157" t="s">
        <v>2142</v>
      </c>
      <c r="C1525" s="157" t="s">
        <v>2142</v>
      </c>
      <c r="D1525" s="158">
        <v>300</v>
      </c>
      <c r="E1525" s="158">
        <v>300</v>
      </c>
      <c r="F1525" s="158">
        <v>300</v>
      </c>
      <c r="G1525" s="159">
        <v>300</v>
      </c>
    </row>
    <row r="1526" spans="1:7" ht="21.75" x14ac:dyDescent="0.25">
      <c r="A1526" s="314"/>
      <c r="B1526" s="157" t="s">
        <v>2143</v>
      </c>
      <c r="C1526" s="157" t="s">
        <v>2144</v>
      </c>
      <c r="D1526" s="158">
        <v>300</v>
      </c>
      <c r="E1526" s="158">
        <v>300</v>
      </c>
      <c r="F1526" s="158">
        <v>300</v>
      </c>
      <c r="G1526" s="159">
        <v>300</v>
      </c>
    </row>
    <row r="1527" spans="1:7" ht="21.75" x14ac:dyDescent="0.25">
      <c r="A1527" s="314"/>
      <c r="B1527" s="157" t="s">
        <v>2145</v>
      </c>
      <c r="C1527" s="157" t="s">
        <v>2146</v>
      </c>
      <c r="D1527" s="158">
        <v>500</v>
      </c>
      <c r="E1527" s="158">
        <v>500</v>
      </c>
      <c r="F1527" s="158">
        <v>500</v>
      </c>
      <c r="G1527" s="159">
        <v>500</v>
      </c>
    </row>
    <row r="1528" spans="1:7" x14ac:dyDescent="0.25">
      <c r="A1528" s="314"/>
      <c r="B1528" s="157" t="s">
        <v>2147</v>
      </c>
      <c r="C1528" s="157" t="s">
        <v>2148</v>
      </c>
      <c r="D1528" s="158">
        <v>0</v>
      </c>
      <c r="E1528" s="158">
        <v>0</v>
      </c>
      <c r="F1528" s="158">
        <v>0</v>
      </c>
      <c r="G1528" s="159">
        <v>200</v>
      </c>
    </row>
    <row r="1529" spans="1:7" x14ac:dyDescent="0.25">
      <c r="A1529" s="314"/>
      <c r="B1529" s="157" t="s">
        <v>2149</v>
      </c>
      <c r="C1529" s="157" t="s">
        <v>2150</v>
      </c>
      <c r="D1529" s="158">
        <v>0</v>
      </c>
      <c r="E1529" s="158">
        <v>0</v>
      </c>
      <c r="F1529" s="158">
        <v>200</v>
      </c>
      <c r="G1529" s="159">
        <v>0</v>
      </c>
    </row>
    <row r="1530" spans="1:7" x14ac:dyDescent="0.25">
      <c r="A1530" s="314"/>
      <c r="B1530" s="157" t="s">
        <v>2149</v>
      </c>
      <c r="C1530" s="157" t="s">
        <v>2151</v>
      </c>
      <c r="D1530" s="158">
        <v>0</v>
      </c>
      <c r="E1530" s="158">
        <v>200</v>
      </c>
      <c r="F1530" s="158">
        <v>0</v>
      </c>
      <c r="G1530" s="159">
        <v>0</v>
      </c>
    </row>
    <row r="1531" spans="1:7" x14ac:dyDescent="0.25">
      <c r="A1531" s="314"/>
      <c r="B1531" s="157" t="s">
        <v>2149</v>
      </c>
      <c r="C1531" s="157" t="s">
        <v>2152</v>
      </c>
      <c r="D1531" s="158">
        <v>200</v>
      </c>
      <c r="E1531" s="158">
        <v>0</v>
      </c>
      <c r="F1531" s="158">
        <v>0</v>
      </c>
      <c r="G1531" s="159">
        <v>0</v>
      </c>
    </row>
    <row r="1532" spans="1:7" ht="21.75" x14ac:dyDescent="0.25">
      <c r="A1532" s="314"/>
      <c r="B1532" s="157" t="s">
        <v>2153</v>
      </c>
      <c r="C1532" s="157" t="s">
        <v>2154</v>
      </c>
      <c r="D1532" s="158">
        <v>1100</v>
      </c>
      <c r="E1532" s="158">
        <v>0</v>
      </c>
      <c r="F1532" s="158">
        <v>0</v>
      </c>
      <c r="G1532" s="159">
        <v>0</v>
      </c>
    </row>
    <row r="1533" spans="1:7" x14ac:dyDescent="0.25">
      <c r="A1533" s="314"/>
      <c r="B1533" s="157" t="s">
        <v>2155</v>
      </c>
      <c r="C1533" s="157" t="s">
        <v>2156</v>
      </c>
      <c r="D1533" s="158">
        <v>0</v>
      </c>
      <c r="E1533" s="158">
        <v>600</v>
      </c>
      <c r="F1533" s="158">
        <v>600</v>
      </c>
      <c r="G1533" s="159">
        <v>600</v>
      </c>
    </row>
    <row r="1534" spans="1:7" x14ac:dyDescent="0.25">
      <c r="A1534" s="314"/>
      <c r="B1534" s="157" t="s">
        <v>2157</v>
      </c>
      <c r="C1534" s="157" t="s">
        <v>2156</v>
      </c>
      <c r="D1534" s="158">
        <v>600</v>
      </c>
      <c r="E1534" s="158">
        <v>0</v>
      </c>
      <c r="F1534" s="158">
        <v>0</v>
      </c>
      <c r="G1534" s="159">
        <v>0</v>
      </c>
    </row>
    <row r="1535" spans="1:7" ht="21.75" x14ac:dyDescent="0.25">
      <c r="A1535" s="314"/>
      <c r="B1535" s="157" t="s">
        <v>2158</v>
      </c>
      <c r="C1535" s="157" t="s">
        <v>2159</v>
      </c>
      <c r="D1535" s="158">
        <v>200</v>
      </c>
      <c r="E1535" s="158">
        <v>0</v>
      </c>
      <c r="F1535" s="158">
        <v>200</v>
      </c>
      <c r="G1535" s="159">
        <v>200</v>
      </c>
    </row>
    <row r="1536" spans="1:7" ht="21.75" x14ac:dyDescent="0.25">
      <c r="A1536" s="314"/>
      <c r="B1536" s="157" t="s">
        <v>2158</v>
      </c>
      <c r="C1536" s="157" t="s">
        <v>2160</v>
      </c>
      <c r="D1536" s="158">
        <v>0</v>
      </c>
      <c r="E1536" s="158">
        <v>200</v>
      </c>
      <c r="F1536" s="158">
        <v>0</v>
      </c>
      <c r="G1536" s="159">
        <v>0</v>
      </c>
    </row>
    <row r="1537" spans="1:7" ht="21.75" x14ac:dyDescent="0.25">
      <c r="A1537" s="314"/>
      <c r="B1537" s="157" t="s">
        <v>2161</v>
      </c>
      <c r="C1537" s="157" t="s">
        <v>2162</v>
      </c>
      <c r="D1537" s="158">
        <v>9000</v>
      </c>
      <c r="E1537" s="158">
        <v>9000</v>
      </c>
      <c r="F1537" s="158">
        <v>9000</v>
      </c>
      <c r="G1537" s="159">
        <v>9000</v>
      </c>
    </row>
    <row r="1538" spans="1:7" ht="21.75" x14ac:dyDescent="0.25">
      <c r="A1538" s="314"/>
      <c r="B1538" s="157" t="s">
        <v>2163</v>
      </c>
      <c r="C1538" s="157" t="s">
        <v>2164</v>
      </c>
      <c r="D1538" s="158">
        <v>1650</v>
      </c>
      <c r="E1538" s="158">
        <v>1650</v>
      </c>
      <c r="F1538" s="158">
        <v>1650</v>
      </c>
      <c r="G1538" s="159">
        <v>1650</v>
      </c>
    </row>
    <row r="1539" spans="1:7" x14ac:dyDescent="0.25">
      <c r="A1539" s="314"/>
      <c r="B1539" s="157" t="s">
        <v>2165</v>
      </c>
      <c r="C1539" s="157" t="s">
        <v>2166</v>
      </c>
      <c r="D1539" s="158">
        <v>0</v>
      </c>
      <c r="E1539" s="158">
        <v>300</v>
      </c>
      <c r="F1539" s="158">
        <v>300</v>
      </c>
      <c r="G1539" s="159">
        <v>300</v>
      </c>
    </row>
    <row r="1540" spans="1:7" ht="21.75" x14ac:dyDescent="0.25">
      <c r="A1540" s="314"/>
      <c r="B1540" s="157" t="s">
        <v>2165</v>
      </c>
      <c r="C1540" s="157" t="s">
        <v>2167</v>
      </c>
      <c r="D1540" s="158">
        <v>300</v>
      </c>
      <c r="E1540" s="158">
        <v>300</v>
      </c>
      <c r="F1540" s="158">
        <v>300</v>
      </c>
      <c r="G1540" s="159">
        <v>300</v>
      </c>
    </row>
    <row r="1541" spans="1:7" ht="54.35" x14ac:dyDescent="0.25">
      <c r="A1541" s="314"/>
      <c r="B1541" s="157" t="s">
        <v>2165</v>
      </c>
      <c r="C1541" s="157" t="s">
        <v>2168</v>
      </c>
      <c r="D1541" s="158">
        <v>250</v>
      </c>
      <c r="E1541" s="158">
        <v>250</v>
      </c>
      <c r="F1541" s="158">
        <v>250</v>
      </c>
      <c r="G1541" s="159">
        <v>250</v>
      </c>
    </row>
    <row r="1542" spans="1:7" ht="21.75" x14ac:dyDescent="0.25">
      <c r="A1542" s="314"/>
      <c r="B1542" s="157" t="s">
        <v>2169</v>
      </c>
      <c r="C1542" s="157" t="s">
        <v>2170</v>
      </c>
      <c r="D1542" s="158">
        <v>450</v>
      </c>
      <c r="E1542" s="158">
        <v>500</v>
      </c>
      <c r="F1542" s="158">
        <v>900</v>
      </c>
      <c r="G1542" s="159">
        <v>900</v>
      </c>
    </row>
    <row r="1543" spans="1:7" x14ac:dyDescent="0.25">
      <c r="A1543" s="314"/>
      <c r="B1543" s="157" t="s">
        <v>2171</v>
      </c>
      <c r="C1543" s="157" t="s">
        <v>2172</v>
      </c>
      <c r="D1543" s="158">
        <v>800</v>
      </c>
      <c r="E1543" s="158">
        <v>400</v>
      </c>
      <c r="F1543" s="158">
        <v>400</v>
      </c>
      <c r="G1543" s="159">
        <v>400</v>
      </c>
    </row>
    <row r="1544" spans="1:7" ht="21.75" x14ac:dyDescent="0.25">
      <c r="A1544" s="314"/>
      <c r="B1544" s="157" t="s">
        <v>2171</v>
      </c>
      <c r="C1544" s="157" t="s">
        <v>2173</v>
      </c>
      <c r="D1544" s="158">
        <v>0</v>
      </c>
      <c r="E1544" s="158">
        <v>0</v>
      </c>
      <c r="F1544" s="158">
        <v>200</v>
      </c>
      <c r="G1544" s="159">
        <v>0</v>
      </c>
    </row>
    <row r="1545" spans="1:7" ht="21.75" x14ac:dyDescent="0.25">
      <c r="A1545" s="314"/>
      <c r="B1545" s="157" t="s">
        <v>2171</v>
      </c>
      <c r="C1545" s="157" t="s">
        <v>2174</v>
      </c>
      <c r="D1545" s="158">
        <v>0</v>
      </c>
      <c r="E1545" s="158">
        <v>0</v>
      </c>
      <c r="F1545" s="158">
        <v>0</v>
      </c>
      <c r="G1545" s="159">
        <v>200</v>
      </c>
    </row>
    <row r="1546" spans="1:7" ht="21.75" x14ac:dyDescent="0.25">
      <c r="A1546" s="314"/>
      <c r="B1546" s="157" t="s">
        <v>2171</v>
      </c>
      <c r="C1546" s="157" t="s">
        <v>2175</v>
      </c>
      <c r="D1546" s="158">
        <v>0</v>
      </c>
      <c r="E1546" s="158">
        <v>300</v>
      </c>
      <c r="F1546" s="158">
        <v>0</v>
      </c>
      <c r="G1546" s="159">
        <v>0</v>
      </c>
    </row>
    <row r="1547" spans="1:7" ht="21.75" x14ac:dyDescent="0.25">
      <c r="A1547" s="314"/>
      <c r="B1547" s="157" t="s">
        <v>2171</v>
      </c>
      <c r="C1547" s="157" t="s">
        <v>2176</v>
      </c>
      <c r="D1547" s="158">
        <v>300</v>
      </c>
      <c r="E1547" s="158">
        <v>0</v>
      </c>
      <c r="F1547" s="158">
        <v>0</v>
      </c>
      <c r="G1547" s="159">
        <v>0</v>
      </c>
    </row>
    <row r="1548" spans="1:7" x14ac:dyDescent="0.25">
      <c r="A1548" s="314"/>
      <c r="B1548" s="157" t="s">
        <v>2177</v>
      </c>
      <c r="C1548" s="157" t="s">
        <v>2172</v>
      </c>
      <c r="D1548" s="158">
        <v>0</v>
      </c>
      <c r="E1548" s="158">
        <v>400</v>
      </c>
      <c r="F1548" s="158">
        <v>400</v>
      </c>
      <c r="G1548" s="159">
        <v>400</v>
      </c>
    </row>
    <row r="1549" spans="1:7" ht="21.75" x14ac:dyDescent="0.25">
      <c r="A1549" s="314"/>
      <c r="B1549" s="157" t="s">
        <v>2178</v>
      </c>
      <c r="C1549" s="157" t="s">
        <v>2179</v>
      </c>
      <c r="D1549" s="158">
        <v>18100</v>
      </c>
      <c r="E1549" s="158">
        <v>18221</v>
      </c>
      <c r="F1549" s="158">
        <v>18343</v>
      </c>
      <c r="G1549" s="159">
        <v>18465</v>
      </c>
    </row>
    <row r="1550" spans="1:7" x14ac:dyDescent="0.25">
      <c r="A1550" s="314"/>
      <c r="B1550" s="157" t="s">
        <v>2180</v>
      </c>
      <c r="C1550" s="157" t="s">
        <v>2181</v>
      </c>
      <c r="D1550" s="158">
        <v>0</v>
      </c>
      <c r="E1550" s="158">
        <v>0</v>
      </c>
      <c r="F1550" s="158">
        <v>100</v>
      </c>
      <c r="G1550" s="159">
        <v>100</v>
      </c>
    </row>
    <row r="1551" spans="1:7" x14ac:dyDescent="0.25">
      <c r="A1551" s="314"/>
      <c r="B1551" s="157" t="s">
        <v>2182</v>
      </c>
      <c r="C1551" s="157" t="s">
        <v>2183</v>
      </c>
      <c r="D1551" s="158">
        <v>100</v>
      </c>
      <c r="E1551" s="158">
        <v>0</v>
      </c>
      <c r="F1551" s="158">
        <v>0</v>
      </c>
      <c r="G1551" s="159">
        <v>0</v>
      </c>
    </row>
    <row r="1552" spans="1:7" ht="21.75" x14ac:dyDescent="0.25">
      <c r="A1552" s="314"/>
      <c r="B1552" s="157" t="s">
        <v>2184</v>
      </c>
      <c r="C1552" s="157" t="s">
        <v>2185</v>
      </c>
      <c r="D1552" s="158">
        <v>100</v>
      </c>
      <c r="E1552" s="158">
        <v>100</v>
      </c>
      <c r="F1552" s="158">
        <v>0</v>
      </c>
      <c r="G1552" s="159">
        <v>100</v>
      </c>
    </row>
    <row r="1553" spans="1:7" ht="21.75" x14ac:dyDescent="0.25">
      <c r="A1553" s="314"/>
      <c r="B1553" s="157" t="s">
        <v>2186</v>
      </c>
      <c r="C1553" s="157" t="s">
        <v>2185</v>
      </c>
      <c r="D1553" s="158">
        <v>0</v>
      </c>
      <c r="E1553" s="158">
        <v>0</v>
      </c>
      <c r="F1553" s="158">
        <v>100</v>
      </c>
      <c r="G1553" s="159">
        <v>0</v>
      </c>
    </row>
    <row r="1554" spans="1:7" ht="21.75" x14ac:dyDescent="0.25">
      <c r="A1554" s="314"/>
      <c r="B1554" s="157" t="s">
        <v>2187</v>
      </c>
      <c r="C1554" s="157" t="s">
        <v>2188</v>
      </c>
      <c r="D1554" s="158">
        <v>19300</v>
      </c>
      <c r="E1554" s="158">
        <v>19300</v>
      </c>
      <c r="F1554" s="158">
        <v>19300</v>
      </c>
      <c r="G1554" s="159">
        <v>19300</v>
      </c>
    </row>
    <row r="1555" spans="1:7" ht="21.75" x14ac:dyDescent="0.25">
      <c r="A1555" s="314"/>
      <c r="B1555" s="157" t="s">
        <v>2189</v>
      </c>
      <c r="C1555" s="157" t="s">
        <v>2190</v>
      </c>
      <c r="D1555" s="158">
        <v>300</v>
      </c>
      <c r="E1555" s="158">
        <v>300</v>
      </c>
      <c r="F1555" s="158">
        <v>300</v>
      </c>
      <c r="G1555" s="159">
        <v>300</v>
      </c>
    </row>
    <row r="1556" spans="1:7" x14ac:dyDescent="0.25">
      <c r="A1556" s="314"/>
      <c r="B1556" s="157" t="s">
        <v>2191</v>
      </c>
      <c r="C1556" s="157" t="s">
        <v>2192</v>
      </c>
      <c r="D1556" s="158">
        <v>0</v>
      </c>
      <c r="E1556" s="158">
        <v>0</v>
      </c>
      <c r="F1556" s="158">
        <v>160600</v>
      </c>
      <c r="G1556" s="159">
        <v>160600</v>
      </c>
    </row>
    <row r="1557" spans="1:7" x14ac:dyDescent="0.25">
      <c r="A1557" s="314"/>
      <c r="B1557" s="157" t="s">
        <v>2193</v>
      </c>
      <c r="C1557" s="157" t="s">
        <v>2194</v>
      </c>
      <c r="D1557" s="158">
        <v>500</v>
      </c>
      <c r="E1557" s="158">
        <v>0</v>
      </c>
      <c r="F1557" s="158">
        <v>0</v>
      </c>
      <c r="G1557" s="159">
        <v>0</v>
      </c>
    </row>
    <row r="1558" spans="1:7" ht="21.75" x14ac:dyDescent="0.25">
      <c r="A1558" s="314"/>
      <c r="B1558" s="157" t="s">
        <v>2193</v>
      </c>
      <c r="C1558" s="157" t="s">
        <v>2195</v>
      </c>
      <c r="D1558" s="158">
        <v>0</v>
      </c>
      <c r="E1558" s="158">
        <v>200</v>
      </c>
      <c r="F1558" s="158">
        <v>200</v>
      </c>
      <c r="G1558" s="159">
        <v>200</v>
      </c>
    </row>
    <row r="1559" spans="1:7" x14ac:dyDescent="0.25">
      <c r="A1559" s="314"/>
      <c r="B1559" s="157" t="s">
        <v>2196</v>
      </c>
      <c r="C1559" s="157" t="s">
        <v>2197</v>
      </c>
      <c r="D1559" s="158">
        <v>300</v>
      </c>
      <c r="E1559" s="158">
        <v>300</v>
      </c>
      <c r="F1559" s="158">
        <v>300</v>
      </c>
      <c r="G1559" s="159">
        <v>300</v>
      </c>
    </row>
    <row r="1560" spans="1:7" x14ac:dyDescent="0.25">
      <c r="A1560" s="314"/>
      <c r="B1560" s="157" t="s">
        <v>2198</v>
      </c>
      <c r="C1560" s="157" t="s">
        <v>2199</v>
      </c>
      <c r="D1560" s="158">
        <v>0</v>
      </c>
      <c r="E1560" s="158">
        <v>0</v>
      </c>
      <c r="F1560" s="158">
        <v>0</v>
      </c>
      <c r="G1560" s="159">
        <v>200</v>
      </c>
    </row>
    <row r="1561" spans="1:7" x14ac:dyDescent="0.25">
      <c r="A1561" s="314"/>
      <c r="B1561" s="157" t="s">
        <v>2198</v>
      </c>
      <c r="C1561" s="157" t="s">
        <v>2200</v>
      </c>
      <c r="D1561" s="158">
        <v>0</v>
      </c>
      <c r="E1561" s="158">
        <v>200</v>
      </c>
      <c r="F1561" s="158">
        <v>200</v>
      </c>
      <c r="G1561" s="159">
        <v>0</v>
      </c>
    </row>
    <row r="1562" spans="1:7" x14ac:dyDescent="0.25">
      <c r="A1562" s="314"/>
      <c r="B1562" s="157" t="s">
        <v>2198</v>
      </c>
      <c r="C1562" s="157" t="s">
        <v>2201</v>
      </c>
      <c r="D1562" s="158">
        <v>200</v>
      </c>
      <c r="E1562" s="158">
        <v>0</v>
      </c>
      <c r="F1562" s="158">
        <v>0</v>
      </c>
      <c r="G1562" s="159">
        <v>0</v>
      </c>
    </row>
    <row r="1563" spans="1:7" ht="21.75" x14ac:dyDescent="0.25">
      <c r="A1563" s="314"/>
      <c r="B1563" s="157" t="s">
        <v>2198</v>
      </c>
      <c r="C1563" s="157" t="s">
        <v>2202</v>
      </c>
      <c r="D1563" s="158">
        <v>150</v>
      </c>
      <c r="E1563" s="158">
        <v>150</v>
      </c>
      <c r="F1563" s="158">
        <v>150</v>
      </c>
      <c r="G1563" s="159">
        <v>150</v>
      </c>
    </row>
    <row r="1564" spans="1:7" ht="21.75" x14ac:dyDescent="0.25">
      <c r="A1564" s="314"/>
      <c r="B1564" s="157" t="s">
        <v>2203</v>
      </c>
      <c r="C1564" s="157" t="s">
        <v>2204</v>
      </c>
      <c r="D1564" s="158">
        <v>0</v>
      </c>
      <c r="E1564" s="158">
        <v>0</v>
      </c>
      <c r="F1564" s="158">
        <v>0</v>
      </c>
      <c r="G1564" s="159">
        <v>200</v>
      </c>
    </row>
    <row r="1565" spans="1:7" ht="21.75" x14ac:dyDescent="0.25">
      <c r="A1565" s="314"/>
      <c r="B1565" s="157" t="s">
        <v>2205</v>
      </c>
      <c r="C1565" s="157" t="s">
        <v>2206</v>
      </c>
      <c r="D1565" s="158">
        <v>0</v>
      </c>
      <c r="E1565" s="158">
        <v>150</v>
      </c>
      <c r="F1565" s="158">
        <v>0</v>
      </c>
      <c r="G1565" s="159">
        <v>0</v>
      </c>
    </row>
    <row r="1566" spans="1:7" ht="21.75" x14ac:dyDescent="0.25">
      <c r="A1566" s="314"/>
      <c r="B1566" s="157" t="s">
        <v>2205</v>
      </c>
      <c r="C1566" s="157" t="s">
        <v>2207</v>
      </c>
      <c r="D1566" s="158">
        <v>0</v>
      </c>
      <c r="E1566" s="158">
        <v>0</v>
      </c>
      <c r="F1566" s="158">
        <v>200</v>
      </c>
      <c r="G1566" s="159">
        <v>0</v>
      </c>
    </row>
    <row r="1567" spans="1:7" ht="21.75" x14ac:dyDescent="0.25">
      <c r="A1567" s="314"/>
      <c r="B1567" s="157" t="s">
        <v>2205</v>
      </c>
      <c r="C1567" s="157" t="s">
        <v>2204</v>
      </c>
      <c r="D1567" s="158">
        <v>350</v>
      </c>
      <c r="E1567" s="158">
        <v>200</v>
      </c>
      <c r="F1567" s="158">
        <v>150</v>
      </c>
      <c r="G1567" s="159">
        <v>150</v>
      </c>
    </row>
    <row r="1568" spans="1:7" ht="21.75" x14ac:dyDescent="0.25">
      <c r="A1568" s="314"/>
      <c r="B1568" s="157" t="s">
        <v>2208</v>
      </c>
      <c r="C1568" s="157" t="s">
        <v>2202</v>
      </c>
      <c r="D1568" s="158">
        <v>100</v>
      </c>
      <c r="E1568" s="158">
        <v>100</v>
      </c>
      <c r="F1568" s="158">
        <v>0</v>
      </c>
      <c r="G1568" s="159">
        <v>100</v>
      </c>
    </row>
    <row r="1569" spans="1:7" ht="21.75" x14ac:dyDescent="0.25">
      <c r="A1569" s="314"/>
      <c r="B1569" s="157" t="s">
        <v>2208</v>
      </c>
      <c r="C1569" s="157" t="s">
        <v>2209</v>
      </c>
      <c r="D1569" s="158">
        <v>0</v>
      </c>
      <c r="E1569" s="158">
        <v>0</v>
      </c>
      <c r="F1569" s="158">
        <v>100</v>
      </c>
      <c r="G1569" s="159">
        <v>0</v>
      </c>
    </row>
    <row r="1570" spans="1:7" x14ac:dyDescent="0.25">
      <c r="A1570" s="314"/>
      <c r="B1570" s="157" t="s">
        <v>2210</v>
      </c>
      <c r="C1570" s="157" t="s">
        <v>2211</v>
      </c>
      <c r="D1570" s="158">
        <v>200</v>
      </c>
      <c r="E1570" s="158">
        <v>0</v>
      </c>
      <c r="F1570" s="158">
        <v>0</v>
      </c>
      <c r="G1570" s="159">
        <v>0</v>
      </c>
    </row>
    <row r="1571" spans="1:7" x14ac:dyDescent="0.25">
      <c r="A1571" s="314"/>
      <c r="B1571" s="157" t="s">
        <v>2212</v>
      </c>
      <c r="C1571" s="157" t="s">
        <v>2213</v>
      </c>
      <c r="D1571" s="158">
        <v>0</v>
      </c>
      <c r="E1571" s="158">
        <v>0</v>
      </c>
      <c r="F1571" s="158">
        <v>100</v>
      </c>
      <c r="G1571" s="159">
        <v>0</v>
      </c>
    </row>
    <row r="1572" spans="1:7" ht="21.75" x14ac:dyDescent="0.25">
      <c r="A1572" s="314"/>
      <c r="B1572" s="157" t="s">
        <v>2212</v>
      </c>
      <c r="C1572" s="157" t="s">
        <v>2214</v>
      </c>
      <c r="D1572" s="158">
        <v>100</v>
      </c>
      <c r="E1572" s="158">
        <v>100</v>
      </c>
      <c r="F1572" s="158">
        <v>100</v>
      </c>
      <c r="G1572" s="159">
        <v>100</v>
      </c>
    </row>
    <row r="1573" spans="1:7" ht="21.75" x14ac:dyDescent="0.25">
      <c r="A1573" s="314"/>
      <c r="B1573" s="157" t="s">
        <v>2212</v>
      </c>
      <c r="C1573" s="157" t="s">
        <v>2215</v>
      </c>
      <c r="D1573" s="158">
        <v>200</v>
      </c>
      <c r="E1573" s="158">
        <v>200</v>
      </c>
      <c r="F1573" s="158">
        <v>200</v>
      </c>
      <c r="G1573" s="159">
        <v>200</v>
      </c>
    </row>
    <row r="1574" spans="1:7" ht="32.6" x14ac:dyDescent="0.25">
      <c r="A1574" s="314"/>
      <c r="B1574" s="157" t="s">
        <v>2212</v>
      </c>
      <c r="C1574" s="157" t="s">
        <v>2216</v>
      </c>
      <c r="D1574" s="158">
        <v>800</v>
      </c>
      <c r="E1574" s="158">
        <v>800</v>
      </c>
      <c r="F1574" s="158">
        <v>800</v>
      </c>
      <c r="G1574" s="159">
        <v>800</v>
      </c>
    </row>
    <row r="1575" spans="1:7" ht="21.75" x14ac:dyDescent="0.25">
      <c r="A1575" s="314"/>
      <c r="B1575" s="157" t="s">
        <v>2212</v>
      </c>
      <c r="C1575" s="157" t="s">
        <v>2217</v>
      </c>
      <c r="D1575" s="158">
        <v>300</v>
      </c>
      <c r="E1575" s="158">
        <v>300</v>
      </c>
      <c r="F1575" s="158">
        <v>300</v>
      </c>
      <c r="G1575" s="159">
        <v>300</v>
      </c>
    </row>
    <row r="1576" spans="1:7" ht="32.6" x14ac:dyDescent="0.25">
      <c r="A1576" s="314"/>
      <c r="B1576" s="157" t="s">
        <v>2212</v>
      </c>
      <c r="C1576" s="157" t="s">
        <v>2218</v>
      </c>
      <c r="D1576" s="158">
        <v>300</v>
      </c>
      <c r="E1576" s="158">
        <v>300</v>
      </c>
      <c r="F1576" s="158">
        <v>300</v>
      </c>
      <c r="G1576" s="159">
        <v>300</v>
      </c>
    </row>
    <row r="1577" spans="1:7" x14ac:dyDescent="0.25">
      <c r="A1577" s="314"/>
      <c r="B1577" s="157" t="s">
        <v>2212</v>
      </c>
      <c r="C1577" s="157" t="s">
        <v>2219</v>
      </c>
      <c r="D1577" s="158">
        <v>80</v>
      </c>
      <c r="E1577" s="158">
        <v>80</v>
      </c>
      <c r="F1577" s="158">
        <v>80</v>
      </c>
      <c r="G1577" s="159">
        <v>80</v>
      </c>
    </row>
    <row r="1578" spans="1:7" x14ac:dyDescent="0.25">
      <c r="A1578" s="314"/>
      <c r="B1578" s="157" t="s">
        <v>2212</v>
      </c>
      <c r="C1578" s="157" t="s">
        <v>2220</v>
      </c>
      <c r="D1578" s="158">
        <v>60</v>
      </c>
      <c r="E1578" s="158">
        <v>60</v>
      </c>
      <c r="F1578" s="158">
        <v>60</v>
      </c>
      <c r="G1578" s="159">
        <v>60</v>
      </c>
    </row>
    <row r="1579" spans="1:7" x14ac:dyDescent="0.25">
      <c r="A1579" s="314"/>
      <c r="B1579" s="157" t="s">
        <v>2212</v>
      </c>
      <c r="C1579" s="157" t="s">
        <v>2221</v>
      </c>
      <c r="D1579" s="158">
        <v>80</v>
      </c>
      <c r="E1579" s="158">
        <v>80</v>
      </c>
      <c r="F1579" s="158">
        <v>80</v>
      </c>
      <c r="G1579" s="159">
        <v>80</v>
      </c>
    </row>
    <row r="1580" spans="1:7" x14ac:dyDescent="0.25">
      <c r="A1580" s="314"/>
      <c r="B1580" s="157" t="s">
        <v>2212</v>
      </c>
      <c r="C1580" s="157" t="s">
        <v>2222</v>
      </c>
      <c r="D1580" s="158">
        <v>120</v>
      </c>
      <c r="E1580" s="158">
        <v>120</v>
      </c>
      <c r="F1580" s="158">
        <v>120</v>
      </c>
      <c r="G1580" s="159">
        <v>120</v>
      </c>
    </row>
    <row r="1581" spans="1:7" x14ac:dyDescent="0.25">
      <c r="A1581" s="314"/>
      <c r="B1581" s="157" t="s">
        <v>2212</v>
      </c>
      <c r="C1581" s="157" t="s">
        <v>2223</v>
      </c>
      <c r="D1581" s="158">
        <v>0</v>
      </c>
      <c r="E1581" s="158">
        <v>0</v>
      </c>
      <c r="F1581" s="158">
        <v>60</v>
      </c>
      <c r="G1581" s="159">
        <v>60</v>
      </c>
    </row>
    <row r="1582" spans="1:7" x14ac:dyDescent="0.25">
      <c r="A1582" s="314"/>
      <c r="B1582" s="157" t="s">
        <v>2212</v>
      </c>
      <c r="C1582" s="157" t="s">
        <v>2224</v>
      </c>
      <c r="D1582" s="158">
        <v>0</v>
      </c>
      <c r="E1582" s="158">
        <v>0</v>
      </c>
      <c r="F1582" s="158">
        <v>60</v>
      </c>
      <c r="G1582" s="159">
        <v>60</v>
      </c>
    </row>
    <row r="1583" spans="1:7" x14ac:dyDescent="0.25">
      <c r="A1583" s="314"/>
      <c r="B1583" s="157" t="s">
        <v>2212</v>
      </c>
      <c r="C1583" s="157" t="s">
        <v>2225</v>
      </c>
      <c r="D1583" s="158">
        <v>0</v>
      </c>
      <c r="E1583" s="158">
        <v>0</v>
      </c>
      <c r="F1583" s="158">
        <v>60</v>
      </c>
      <c r="G1583" s="159">
        <v>60</v>
      </c>
    </row>
    <row r="1584" spans="1:7" x14ac:dyDescent="0.25">
      <c r="A1584" s="314"/>
      <c r="B1584" s="157" t="s">
        <v>2212</v>
      </c>
      <c r="C1584" s="157" t="s">
        <v>2226</v>
      </c>
      <c r="D1584" s="158">
        <v>0</v>
      </c>
      <c r="E1584" s="158">
        <v>0</v>
      </c>
      <c r="F1584" s="158">
        <v>0</v>
      </c>
      <c r="G1584" s="159">
        <v>100</v>
      </c>
    </row>
    <row r="1585" spans="1:7" x14ac:dyDescent="0.25">
      <c r="A1585" s="314"/>
      <c r="B1585" s="157" t="s">
        <v>2212</v>
      </c>
      <c r="C1585" s="157" t="s">
        <v>2227</v>
      </c>
      <c r="D1585" s="158">
        <v>80</v>
      </c>
      <c r="E1585" s="158">
        <v>80</v>
      </c>
      <c r="F1585" s="158">
        <v>80</v>
      </c>
      <c r="G1585" s="159">
        <v>80</v>
      </c>
    </row>
    <row r="1586" spans="1:7" x14ac:dyDescent="0.25">
      <c r="A1586" s="314"/>
      <c r="B1586" s="157" t="s">
        <v>2212</v>
      </c>
      <c r="C1586" s="157" t="s">
        <v>2228</v>
      </c>
      <c r="D1586" s="158">
        <v>500</v>
      </c>
      <c r="E1586" s="158">
        <v>0</v>
      </c>
      <c r="F1586" s="158">
        <v>0</v>
      </c>
      <c r="G1586" s="159">
        <v>0</v>
      </c>
    </row>
    <row r="1587" spans="1:7" x14ac:dyDescent="0.25">
      <c r="A1587" s="314"/>
      <c r="B1587" s="157" t="s">
        <v>2212</v>
      </c>
      <c r="C1587" s="157" t="s">
        <v>2229</v>
      </c>
      <c r="D1587" s="158">
        <v>80</v>
      </c>
      <c r="E1587" s="158">
        <v>80</v>
      </c>
      <c r="F1587" s="158">
        <v>80</v>
      </c>
      <c r="G1587" s="159">
        <v>80</v>
      </c>
    </row>
    <row r="1588" spans="1:7" x14ac:dyDescent="0.25">
      <c r="A1588" s="314"/>
      <c r="B1588" s="157" t="s">
        <v>2212</v>
      </c>
      <c r="C1588" s="157" t="s">
        <v>2230</v>
      </c>
      <c r="D1588" s="158">
        <v>105</v>
      </c>
      <c r="E1588" s="158">
        <v>105</v>
      </c>
      <c r="F1588" s="158">
        <v>105</v>
      </c>
      <c r="G1588" s="159">
        <v>105</v>
      </c>
    </row>
    <row r="1589" spans="1:7" x14ac:dyDescent="0.25">
      <c r="A1589" s="314"/>
      <c r="B1589" s="157" t="s">
        <v>2212</v>
      </c>
      <c r="C1589" s="157" t="s">
        <v>2231</v>
      </c>
      <c r="D1589" s="158">
        <v>60</v>
      </c>
      <c r="E1589" s="158">
        <v>60</v>
      </c>
      <c r="F1589" s="158">
        <v>60</v>
      </c>
      <c r="G1589" s="159">
        <v>60</v>
      </c>
    </row>
    <row r="1590" spans="1:7" x14ac:dyDescent="0.25">
      <c r="A1590" s="314"/>
      <c r="B1590" s="157" t="s">
        <v>2212</v>
      </c>
      <c r="C1590" s="157" t="s">
        <v>2232</v>
      </c>
      <c r="D1590" s="158">
        <v>80</v>
      </c>
      <c r="E1590" s="158">
        <v>80</v>
      </c>
      <c r="F1590" s="158">
        <v>80</v>
      </c>
      <c r="G1590" s="159">
        <v>80</v>
      </c>
    </row>
    <row r="1591" spans="1:7" x14ac:dyDescent="0.25">
      <c r="A1591" s="314"/>
      <c r="B1591" s="157" t="s">
        <v>2212</v>
      </c>
      <c r="C1591" s="157" t="s">
        <v>2233</v>
      </c>
      <c r="D1591" s="158">
        <v>80</v>
      </c>
      <c r="E1591" s="158">
        <v>80</v>
      </c>
      <c r="F1591" s="158">
        <v>80</v>
      </c>
      <c r="G1591" s="159">
        <v>80</v>
      </c>
    </row>
    <row r="1592" spans="1:7" x14ac:dyDescent="0.25">
      <c r="A1592" s="314"/>
      <c r="B1592" s="157" t="s">
        <v>2212</v>
      </c>
      <c r="C1592" s="157" t="s">
        <v>2234</v>
      </c>
      <c r="D1592" s="158">
        <v>0</v>
      </c>
      <c r="E1592" s="158">
        <v>0</v>
      </c>
      <c r="F1592" s="158">
        <v>100</v>
      </c>
      <c r="G1592" s="159">
        <v>100</v>
      </c>
    </row>
    <row r="1593" spans="1:7" x14ac:dyDescent="0.25">
      <c r="A1593" s="314"/>
      <c r="B1593" s="157" t="s">
        <v>2212</v>
      </c>
      <c r="C1593" s="157" t="s">
        <v>2235</v>
      </c>
      <c r="D1593" s="158">
        <v>0</v>
      </c>
      <c r="E1593" s="158">
        <v>0</v>
      </c>
      <c r="F1593" s="158">
        <v>140</v>
      </c>
      <c r="G1593" s="159">
        <v>140</v>
      </c>
    </row>
    <row r="1594" spans="1:7" x14ac:dyDescent="0.25">
      <c r="A1594" s="314"/>
      <c r="B1594" s="157" t="s">
        <v>2212</v>
      </c>
      <c r="C1594" s="157" t="s">
        <v>2236</v>
      </c>
      <c r="D1594" s="158">
        <v>0</v>
      </c>
      <c r="E1594" s="158">
        <v>0</v>
      </c>
      <c r="F1594" s="158">
        <v>105</v>
      </c>
      <c r="G1594" s="159">
        <v>105</v>
      </c>
    </row>
    <row r="1595" spans="1:7" x14ac:dyDescent="0.25">
      <c r="A1595" s="314"/>
      <c r="B1595" s="157" t="s">
        <v>2212</v>
      </c>
      <c r="C1595" s="157" t="s">
        <v>2237</v>
      </c>
      <c r="D1595" s="158">
        <v>0</v>
      </c>
      <c r="E1595" s="158">
        <v>0</v>
      </c>
      <c r="F1595" s="158">
        <v>105</v>
      </c>
      <c r="G1595" s="159">
        <v>105</v>
      </c>
    </row>
    <row r="1596" spans="1:7" x14ac:dyDescent="0.25">
      <c r="A1596" s="314"/>
      <c r="B1596" s="157" t="s">
        <v>2212</v>
      </c>
      <c r="C1596" s="157" t="s">
        <v>2238</v>
      </c>
      <c r="D1596" s="158">
        <v>0</v>
      </c>
      <c r="E1596" s="158">
        <v>0</v>
      </c>
      <c r="F1596" s="158">
        <v>105</v>
      </c>
      <c r="G1596" s="159">
        <v>105</v>
      </c>
    </row>
    <row r="1597" spans="1:7" x14ac:dyDescent="0.25">
      <c r="A1597" s="314"/>
      <c r="B1597" s="157" t="s">
        <v>2212</v>
      </c>
      <c r="C1597" s="157" t="s">
        <v>2239</v>
      </c>
      <c r="D1597" s="158">
        <v>0</v>
      </c>
      <c r="E1597" s="158">
        <v>0</v>
      </c>
      <c r="F1597" s="158">
        <v>105</v>
      </c>
      <c r="G1597" s="159">
        <v>105</v>
      </c>
    </row>
    <row r="1598" spans="1:7" x14ac:dyDescent="0.25">
      <c r="A1598" s="314"/>
      <c r="B1598" s="157" t="s">
        <v>2212</v>
      </c>
      <c r="C1598" s="157" t="s">
        <v>2240</v>
      </c>
      <c r="D1598" s="158">
        <v>105</v>
      </c>
      <c r="E1598" s="158">
        <v>0</v>
      </c>
      <c r="F1598" s="158">
        <v>0</v>
      </c>
      <c r="G1598" s="159">
        <v>0</v>
      </c>
    </row>
    <row r="1599" spans="1:7" x14ac:dyDescent="0.25">
      <c r="A1599" s="314"/>
      <c r="B1599" s="157" t="s">
        <v>2212</v>
      </c>
      <c r="C1599" s="157" t="s">
        <v>2241</v>
      </c>
      <c r="D1599" s="158">
        <v>140</v>
      </c>
      <c r="E1599" s="158">
        <v>0</v>
      </c>
      <c r="F1599" s="158">
        <v>0</v>
      </c>
      <c r="G1599" s="159">
        <v>0</v>
      </c>
    </row>
    <row r="1600" spans="1:7" x14ac:dyDescent="0.25">
      <c r="A1600" s="314"/>
      <c r="B1600" s="157" t="s">
        <v>2212</v>
      </c>
      <c r="C1600" s="157" t="s">
        <v>2242</v>
      </c>
      <c r="D1600" s="158">
        <v>80</v>
      </c>
      <c r="E1600" s="158">
        <v>80</v>
      </c>
      <c r="F1600" s="158">
        <v>80</v>
      </c>
      <c r="G1600" s="159">
        <v>80</v>
      </c>
    </row>
    <row r="1601" spans="1:7" x14ac:dyDescent="0.25">
      <c r="A1601" s="314"/>
      <c r="B1601" s="157" t="s">
        <v>2212</v>
      </c>
      <c r="C1601" s="157" t="s">
        <v>2243</v>
      </c>
      <c r="D1601" s="158">
        <v>80</v>
      </c>
      <c r="E1601" s="158">
        <v>80</v>
      </c>
      <c r="F1601" s="158">
        <v>80</v>
      </c>
      <c r="G1601" s="159">
        <v>80</v>
      </c>
    </row>
    <row r="1602" spans="1:7" x14ac:dyDescent="0.25">
      <c r="A1602" s="314"/>
      <c r="B1602" s="157" t="s">
        <v>2212</v>
      </c>
      <c r="C1602" s="157" t="s">
        <v>2244</v>
      </c>
      <c r="D1602" s="158">
        <v>250</v>
      </c>
      <c r="E1602" s="158">
        <v>250</v>
      </c>
      <c r="F1602" s="158">
        <v>250</v>
      </c>
      <c r="G1602" s="159">
        <v>250</v>
      </c>
    </row>
    <row r="1603" spans="1:7" x14ac:dyDescent="0.25">
      <c r="A1603" s="314"/>
      <c r="B1603" s="157" t="s">
        <v>2245</v>
      </c>
      <c r="C1603" s="157" t="s">
        <v>2246</v>
      </c>
      <c r="D1603" s="158">
        <v>0</v>
      </c>
      <c r="E1603" s="158">
        <v>0</v>
      </c>
      <c r="F1603" s="158">
        <v>200</v>
      </c>
      <c r="G1603" s="159">
        <v>0</v>
      </c>
    </row>
    <row r="1604" spans="1:7" x14ac:dyDescent="0.25">
      <c r="A1604" s="314"/>
      <c r="B1604" s="157" t="s">
        <v>2247</v>
      </c>
      <c r="C1604" s="157" t="s">
        <v>2248</v>
      </c>
      <c r="D1604" s="158">
        <v>0</v>
      </c>
      <c r="E1604" s="158">
        <v>0</v>
      </c>
      <c r="F1604" s="158">
        <v>0</v>
      </c>
      <c r="G1604" s="159">
        <v>200</v>
      </c>
    </row>
    <row r="1605" spans="1:7" x14ac:dyDescent="0.25">
      <c r="A1605" s="314"/>
      <c r="B1605" s="157" t="s">
        <v>2249</v>
      </c>
      <c r="C1605" s="157" t="s">
        <v>2250</v>
      </c>
      <c r="D1605" s="158">
        <v>100</v>
      </c>
      <c r="E1605" s="158">
        <v>100</v>
      </c>
      <c r="F1605" s="158">
        <v>100</v>
      </c>
      <c r="G1605" s="159">
        <v>100</v>
      </c>
    </row>
    <row r="1606" spans="1:7" x14ac:dyDescent="0.25">
      <c r="A1606" s="314"/>
      <c r="B1606" s="157" t="s">
        <v>2251</v>
      </c>
      <c r="C1606" s="157" t="s">
        <v>2252</v>
      </c>
      <c r="D1606" s="158">
        <v>900</v>
      </c>
      <c r="E1606" s="158">
        <v>0</v>
      </c>
      <c r="F1606" s="158">
        <v>0</v>
      </c>
      <c r="G1606" s="159">
        <v>0</v>
      </c>
    </row>
    <row r="1607" spans="1:7" ht="21.75" x14ac:dyDescent="0.25">
      <c r="A1607" s="314"/>
      <c r="B1607" s="157" t="s">
        <v>2253</v>
      </c>
      <c r="C1607" s="157" t="s">
        <v>2254</v>
      </c>
      <c r="D1607" s="158">
        <v>125</v>
      </c>
      <c r="E1607" s="158">
        <v>125</v>
      </c>
      <c r="F1607" s="158">
        <v>125</v>
      </c>
      <c r="G1607" s="159">
        <v>125</v>
      </c>
    </row>
    <row r="1608" spans="1:7" x14ac:dyDescent="0.25">
      <c r="A1608" s="314"/>
      <c r="B1608" s="157" t="s">
        <v>2253</v>
      </c>
      <c r="C1608" s="157" t="s">
        <v>2255</v>
      </c>
      <c r="D1608" s="158">
        <v>125</v>
      </c>
      <c r="E1608" s="158">
        <v>125</v>
      </c>
      <c r="F1608" s="158">
        <v>125</v>
      </c>
      <c r="G1608" s="159">
        <v>125</v>
      </c>
    </row>
    <row r="1609" spans="1:7" x14ac:dyDescent="0.25">
      <c r="A1609" s="314"/>
      <c r="B1609" s="157" t="s">
        <v>2253</v>
      </c>
      <c r="C1609" s="157" t="s">
        <v>2256</v>
      </c>
      <c r="D1609" s="158">
        <v>0</v>
      </c>
      <c r="E1609" s="158">
        <v>125</v>
      </c>
      <c r="F1609" s="158">
        <v>125</v>
      </c>
      <c r="G1609" s="159">
        <v>125</v>
      </c>
    </row>
    <row r="1610" spans="1:7" ht="21.75" x14ac:dyDescent="0.25">
      <c r="A1610" s="314"/>
      <c r="B1610" s="157" t="s">
        <v>2257</v>
      </c>
      <c r="C1610" s="157" t="s">
        <v>2258</v>
      </c>
      <c r="D1610" s="158">
        <v>52000</v>
      </c>
      <c r="E1610" s="158">
        <v>52000</v>
      </c>
      <c r="F1610" s="158">
        <v>52000</v>
      </c>
      <c r="G1610" s="159">
        <v>52000</v>
      </c>
    </row>
    <row r="1611" spans="1:7" x14ac:dyDescent="0.25">
      <c r="A1611" s="314"/>
      <c r="B1611" s="157" t="s">
        <v>2259</v>
      </c>
      <c r="C1611" s="157" t="s">
        <v>2260</v>
      </c>
      <c r="D1611" s="158">
        <v>0</v>
      </c>
      <c r="E1611" s="158">
        <v>900</v>
      </c>
      <c r="F1611" s="158">
        <v>0</v>
      </c>
      <c r="G1611" s="159">
        <v>900</v>
      </c>
    </row>
    <row r="1612" spans="1:7" x14ac:dyDescent="0.25">
      <c r="A1612" s="314"/>
      <c r="B1612" s="157" t="s">
        <v>2259</v>
      </c>
      <c r="C1612" s="157" t="s">
        <v>2261</v>
      </c>
      <c r="D1612" s="158">
        <v>0</v>
      </c>
      <c r="E1612" s="158">
        <v>115</v>
      </c>
      <c r="F1612" s="158">
        <v>0</v>
      </c>
      <c r="G1612" s="159">
        <v>120</v>
      </c>
    </row>
    <row r="1613" spans="1:7" x14ac:dyDescent="0.25">
      <c r="A1613" s="314"/>
      <c r="B1613" s="157" t="s">
        <v>2259</v>
      </c>
      <c r="C1613" s="157" t="s">
        <v>2262</v>
      </c>
      <c r="D1613" s="158">
        <v>0</v>
      </c>
      <c r="E1613" s="158">
        <v>180</v>
      </c>
      <c r="F1613" s="158">
        <v>0</v>
      </c>
      <c r="G1613" s="159">
        <v>0</v>
      </c>
    </row>
    <row r="1614" spans="1:7" x14ac:dyDescent="0.25">
      <c r="A1614" s="314"/>
      <c r="B1614" s="157" t="s">
        <v>2259</v>
      </c>
      <c r="C1614" s="157" t="s">
        <v>2263</v>
      </c>
      <c r="D1614" s="158">
        <v>500</v>
      </c>
      <c r="E1614" s="158">
        <v>500</v>
      </c>
      <c r="F1614" s="158">
        <v>500</v>
      </c>
      <c r="G1614" s="159">
        <v>500</v>
      </c>
    </row>
    <row r="1615" spans="1:7" x14ac:dyDescent="0.25">
      <c r="A1615" s="314"/>
      <c r="B1615" s="157" t="s">
        <v>849</v>
      </c>
      <c r="C1615" s="157" t="s">
        <v>2264</v>
      </c>
      <c r="D1615" s="158">
        <v>0</v>
      </c>
      <c r="E1615" s="158">
        <v>3200</v>
      </c>
      <c r="F1615" s="158">
        <v>3200</v>
      </c>
      <c r="G1615" s="159">
        <v>3200</v>
      </c>
    </row>
    <row r="1616" spans="1:7" x14ac:dyDescent="0.25">
      <c r="A1616" s="314"/>
      <c r="B1616" s="157" t="s">
        <v>2265</v>
      </c>
      <c r="C1616" s="157" t="s">
        <v>2266</v>
      </c>
      <c r="D1616" s="158">
        <v>140</v>
      </c>
      <c r="E1616" s="158">
        <v>140</v>
      </c>
      <c r="F1616" s="158">
        <v>140</v>
      </c>
      <c r="G1616" s="159">
        <v>140</v>
      </c>
    </row>
    <row r="1617" spans="1:7" x14ac:dyDescent="0.25">
      <c r="A1617" s="314"/>
      <c r="B1617" s="157" t="s">
        <v>2265</v>
      </c>
      <c r="C1617" s="157" t="s">
        <v>2267</v>
      </c>
      <c r="D1617" s="158">
        <v>80</v>
      </c>
      <c r="E1617" s="158">
        <v>80</v>
      </c>
      <c r="F1617" s="158">
        <v>80</v>
      </c>
      <c r="G1617" s="159">
        <v>80</v>
      </c>
    </row>
    <row r="1618" spans="1:7" x14ac:dyDescent="0.25">
      <c r="A1618" s="314"/>
      <c r="B1618" s="157" t="s">
        <v>2265</v>
      </c>
      <c r="C1618" s="157" t="s">
        <v>2268</v>
      </c>
      <c r="D1618" s="158">
        <v>80</v>
      </c>
      <c r="E1618" s="158">
        <v>80</v>
      </c>
      <c r="F1618" s="158">
        <v>80</v>
      </c>
      <c r="G1618" s="159">
        <v>80</v>
      </c>
    </row>
    <row r="1619" spans="1:7" x14ac:dyDescent="0.25">
      <c r="A1619" s="314"/>
      <c r="B1619" s="157" t="s">
        <v>2265</v>
      </c>
      <c r="C1619" s="157" t="s">
        <v>2269</v>
      </c>
      <c r="D1619" s="158">
        <v>80</v>
      </c>
      <c r="E1619" s="158">
        <v>80</v>
      </c>
      <c r="F1619" s="158">
        <v>80</v>
      </c>
      <c r="G1619" s="159">
        <v>80</v>
      </c>
    </row>
    <row r="1620" spans="1:7" x14ac:dyDescent="0.25">
      <c r="A1620" s="314"/>
      <c r="B1620" s="157" t="s">
        <v>2265</v>
      </c>
      <c r="C1620" s="157" t="s">
        <v>2270</v>
      </c>
      <c r="D1620" s="158">
        <v>140</v>
      </c>
      <c r="E1620" s="158">
        <v>140</v>
      </c>
      <c r="F1620" s="158">
        <v>140</v>
      </c>
      <c r="G1620" s="159">
        <v>140</v>
      </c>
    </row>
    <row r="1621" spans="1:7" x14ac:dyDescent="0.25">
      <c r="A1621" s="314"/>
      <c r="B1621" s="157" t="s">
        <v>2265</v>
      </c>
      <c r="C1621" s="157" t="s">
        <v>2271</v>
      </c>
      <c r="D1621" s="158">
        <v>90</v>
      </c>
      <c r="E1621" s="158">
        <v>90</v>
      </c>
      <c r="F1621" s="158">
        <v>90</v>
      </c>
      <c r="G1621" s="159">
        <v>90</v>
      </c>
    </row>
    <row r="1622" spans="1:7" x14ac:dyDescent="0.25">
      <c r="A1622" s="314"/>
      <c r="B1622" s="157" t="s">
        <v>2265</v>
      </c>
      <c r="C1622" s="157" t="s">
        <v>2272</v>
      </c>
      <c r="D1622" s="158">
        <v>90</v>
      </c>
      <c r="E1622" s="158">
        <v>90</v>
      </c>
      <c r="F1622" s="158">
        <v>90</v>
      </c>
      <c r="G1622" s="159">
        <v>90</v>
      </c>
    </row>
    <row r="1623" spans="1:7" x14ac:dyDescent="0.25">
      <c r="A1623" s="314"/>
      <c r="B1623" s="157" t="s">
        <v>2265</v>
      </c>
      <c r="C1623" s="157" t="s">
        <v>2273</v>
      </c>
      <c r="D1623" s="158">
        <v>105</v>
      </c>
      <c r="E1623" s="158">
        <v>105</v>
      </c>
      <c r="F1623" s="158">
        <v>105</v>
      </c>
      <c r="G1623" s="159">
        <v>105</v>
      </c>
    </row>
    <row r="1624" spans="1:7" x14ac:dyDescent="0.25">
      <c r="A1624" s="314"/>
      <c r="B1624" s="157" t="s">
        <v>2265</v>
      </c>
      <c r="C1624" s="157" t="s">
        <v>2274</v>
      </c>
      <c r="D1624" s="158">
        <v>120</v>
      </c>
      <c r="E1624" s="158">
        <v>120</v>
      </c>
      <c r="F1624" s="158">
        <v>120</v>
      </c>
      <c r="G1624" s="159">
        <v>120</v>
      </c>
    </row>
    <row r="1625" spans="1:7" x14ac:dyDescent="0.25">
      <c r="A1625" s="314"/>
      <c r="B1625" s="157" t="s">
        <v>2265</v>
      </c>
      <c r="C1625" s="157" t="s">
        <v>2275</v>
      </c>
      <c r="D1625" s="158">
        <v>60</v>
      </c>
      <c r="E1625" s="158">
        <v>0</v>
      </c>
      <c r="F1625" s="158">
        <v>0</v>
      </c>
      <c r="G1625" s="159">
        <v>0</v>
      </c>
    </row>
    <row r="1626" spans="1:7" x14ac:dyDescent="0.25">
      <c r="A1626" s="314"/>
      <c r="B1626" s="157" t="s">
        <v>2265</v>
      </c>
      <c r="C1626" s="157" t="s">
        <v>2276</v>
      </c>
      <c r="D1626" s="158">
        <v>60</v>
      </c>
      <c r="E1626" s="158">
        <v>60</v>
      </c>
      <c r="F1626" s="158">
        <v>60</v>
      </c>
      <c r="G1626" s="159">
        <v>60</v>
      </c>
    </row>
    <row r="1627" spans="1:7" ht="21.75" x14ac:dyDescent="0.25">
      <c r="A1627" s="314"/>
      <c r="B1627" s="157" t="s">
        <v>2265</v>
      </c>
      <c r="C1627" s="157" t="s">
        <v>2277</v>
      </c>
      <c r="D1627" s="158">
        <v>0</v>
      </c>
      <c r="E1627" s="158">
        <v>400</v>
      </c>
      <c r="F1627" s="158">
        <v>400</v>
      </c>
      <c r="G1627" s="159">
        <v>400</v>
      </c>
    </row>
    <row r="1628" spans="1:7" x14ac:dyDescent="0.25">
      <c r="A1628" s="314"/>
      <c r="B1628" s="157" t="s">
        <v>2265</v>
      </c>
      <c r="C1628" s="157" t="s">
        <v>2278</v>
      </c>
      <c r="D1628" s="158">
        <v>90</v>
      </c>
      <c r="E1628" s="158">
        <v>90</v>
      </c>
      <c r="F1628" s="158">
        <v>90</v>
      </c>
      <c r="G1628" s="159">
        <v>90</v>
      </c>
    </row>
    <row r="1629" spans="1:7" x14ac:dyDescent="0.25">
      <c r="A1629" s="314"/>
      <c r="B1629" s="157" t="s">
        <v>708</v>
      </c>
      <c r="C1629" s="157" t="s">
        <v>2279</v>
      </c>
      <c r="D1629" s="158">
        <v>3000</v>
      </c>
      <c r="E1629" s="158">
        <v>3000</v>
      </c>
      <c r="F1629" s="158">
        <v>3000</v>
      </c>
      <c r="G1629" s="159">
        <v>3000</v>
      </c>
    </row>
    <row r="1630" spans="1:7" x14ac:dyDescent="0.25">
      <c r="A1630" s="314"/>
      <c r="B1630" s="157" t="s">
        <v>2280</v>
      </c>
      <c r="C1630" s="157" t="s">
        <v>2281</v>
      </c>
      <c r="D1630" s="158">
        <v>50</v>
      </c>
      <c r="E1630" s="158">
        <v>50</v>
      </c>
      <c r="F1630" s="158">
        <v>50</v>
      </c>
      <c r="G1630" s="159">
        <v>50</v>
      </c>
    </row>
    <row r="1631" spans="1:7" ht="54.35" x14ac:dyDescent="0.25">
      <c r="A1631" s="314"/>
      <c r="B1631" s="157" t="s">
        <v>2282</v>
      </c>
      <c r="C1631" s="157" t="s">
        <v>2283</v>
      </c>
      <c r="D1631" s="158">
        <v>90200</v>
      </c>
      <c r="E1631" s="158">
        <v>89000</v>
      </c>
      <c r="F1631" s="158">
        <v>89000</v>
      </c>
      <c r="G1631" s="159">
        <v>89000</v>
      </c>
    </row>
    <row r="1632" spans="1:7" x14ac:dyDescent="0.25">
      <c r="A1632" s="314"/>
      <c r="B1632" s="157" t="s">
        <v>2284</v>
      </c>
      <c r="C1632" s="157" t="s">
        <v>2285</v>
      </c>
      <c r="D1632" s="158">
        <v>3100</v>
      </c>
      <c r="E1632" s="158">
        <v>3100</v>
      </c>
      <c r="F1632" s="158">
        <v>3100</v>
      </c>
      <c r="G1632" s="159">
        <v>3100</v>
      </c>
    </row>
    <row r="1633" spans="1:7" x14ac:dyDescent="0.25">
      <c r="A1633" s="314"/>
      <c r="B1633" s="157" t="s">
        <v>2286</v>
      </c>
      <c r="C1633" s="157" t="s">
        <v>2287</v>
      </c>
      <c r="D1633" s="158">
        <v>5000</v>
      </c>
      <c r="E1633" s="158">
        <v>6400</v>
      </c>
      <c r="F1633" s="158">
        <v>0</v>
      </c>
      <c r="G1633" s="159">
        <v>7200</v>
      </c>
    </row>
    <row r="1634" spans="1:7" x14ac:dyDescent="0.25">
      <c r="A1634" s="314"/>
      <c r="B1634" s="157" t="s">
        <v>2286</v>
      </c>
      <c r="C1634" s="157" t="s">
        <v>2288</v>
      </c>
      <c r="D1634" s="158">
        <v>0</v>
      </c>
      <c r="E1634" s="158">
        <v>0</v>
      </c>
      <c r="F1634" s="158">
        <v>7000</v>
      </c>
      <c r="G1634" s="159">
        <v>0</v>
      </c>
    </row>
    <row r="1635" spans="1:7" x14ac:dyDescent="0.25">
      <c r="A1635" s="314"/>
      <c r="B1635" s="157" t="s">
        <v>2289</v>
      </c>
      <c r="C1635" s="157" t="s">
        <v>2290</v>
      </c>
      <c r="D1635" s="158">
        <v>0</v>
      </c>
      <c r="E1635" s="158">
        <v>800</v>
      </c>
      <c r="F1635" s="158">
        <v>0</v>
      </c>
      <c r="G1635" s="159">
        <v>0</v>
      </c>
    </row>
    <row r="1636" spans="1:7" x14ac:dyDescent="0.25">
      <c r="A1636" s="314"/>
      <c r="B1636" s="157" t="s">
        <v>2289</v>
      </c>
      <c r="C1636" s="157" t="s">
        <v>2291</v>
      </c>
      <c r="D1636" s="158">
        <v>800</v>
      </c>
      <c r="E1636" s="158">
        <v>0</v>
      </c>
      <c r="F1636" s="158">
        <v>0</v>
      </c>
      <c r="G1636" s="159">
        <v>0</v>
      </c>
    </row>
    <row r="1637" spans="1:7" x14ac:dyDescent="0.25">
      <c r="A1637" s="314"/>
      <c r="B1637" s="157" t="s">
        <v>2289</v>
      </c>
      <c r="C1637" s="157" t="s">
        <v>2292</v>
      </c>
      <c r="D1637" s="158">
        <v>0</v>
      </c>
      <c r="E1637" s="158">
        <v>0</v>
      </c>
      <c r="F1637" s="158">
        <v>800</v>
      </c>
      <c r="G1637" s="159">
        <v>800</v>
      </c>
    </row>
    <row r="1638" spans="1:7" ht="21.75" x14ac:dyDescent="0.25">
      <c r="A1638" s="314"/>
      <c r="B1638" s="157" t="s">
        <v>2289</v>
      </c>
      <c r="C1638" s="157" t="s">
        <v>2293</v>
      </c>
      <c r="D1638" s="158">
        <v>500</v>
      </c>
      <c r="E1638" s="158">
        <v>500</v>
      </c>
      <c r="F1638" s="158">
        <v>500</v>
      </c>
      <c r="G1638" s="159">
        <v>500</v>
      </c>
    </row>
    <row r="1639" spans="1:7" ht="21.75" x14ac:dyDescent="0.25">
      <c r="A1639" s="314"/>
      <c r="B1639" s="157" t="s">
        <v>2294</v>
      </c>
      <c r="C1639" s="157" t="s">
        <v>2295</v>
      </c>
      <c r="D1639" s="158">
        <v>800</v>
      </c>
      <c r="E1639" s="158">
        <v>0</v>
      </c>
      <c r="F1639" s="158">
        <v>0</v>
      </c>
      <c r="G1639" s="159">
        <v>0</v>
      </c>
    </row>
    <row r="1640" spans="1:7" x14ac:dyDescent="0.25">
      <c r="A1640" s="314"/>
      <c r="B1640" s="157" t="s">
        <v>2296</v>
      </c>
      <c r="C1640" s="157" t="s">
        <v>2297</v>
      </c>
      <c r="D1640" s="158">
        <v>0</v>
      </c>
      <c r="E1640" s="158">
        <v>400</v>
      </c>
      <c r="F1640" s="158">
        <v>400</v>
      </c>
      <c r="G1640" s="159">
        <v>400</v>
      </c>
    </row>
    <row r="1641" spans="1:7" x14ac:dyDescent="0.25">
      <c r="A1641" s="314"/>
      <c r="B1641" s="157" t="s">
        <v>2298</v>
      </c>
      <c r="C1641" s="157" t="s">
        <v>2299</v>
      </c>
      <c r="D1641" s="158">
        <v>800</v>
      </c>
      <c r="E1641" s="158">
        <v>0</v>
      </c>
      <c r="F1641" s="158">
        <v>0</v>
      </c>
      <c r="G1641" s="159">
        <v>0</v>
      </c>
    </row>
    <row r="1642" spans="1:7" ht="21.75" x14ac:dyDescent="0.25">
      <c r="A1642" s="314"/>
      <c r="B1642" s="157" t="s">
        <v>2300</v>
      </c>
      <c r="C1642" s="157" t="s">
        <v>2301</v>
      </c>
      <c r="D1642" s="158">
        <v>300</v>
      </c>
      <c r="E1642" s="158">
        <v>300</v>
      </c>
      <c r="F1642" s="158">
        <v>300</v>
      </c>
      <c r="G1642" s="159">
        <v>300</v>
      </c>
    </row>
    <row r="1643" spans="1:7" ht="32.6" x14ac:dyDescent="0.25">
      <c r="A1643" s="314"/>
      <c r="B1643" s="157" t="s">
        <v>2302</v>
      </c>
      <c r="C1643" s="157" t="s">
        <v>2303</v>
      </c>
      <c r="D1643" s="158">
        <v>0</v>
      </c>
      <c r="E1643" s="158">
        <v>1000</v>
      </c>
      <c r="F1643" s="158">
        <v>0</v>
      </c>
      <c r="G1643" s="159">
        <v>0</v>
      </c>
    </row>
    <row r="1644" spans="1:7" ht="32.6" x14ac:dyDescent="0.25">
      <c r="A1644" s="314"/>
      <c r="B1644" s="157" t="s">
        <v>2302</v>
      </c>
      <c r="C1644" s="157" t="s">
        <v>2304</v>
      </c>
      <c r="D1644" s="158">
        <v>1000</v>
      </c>
      <c r="E1644" s="158">
        <v>0</v>
      </c>
      <c r="F1644" s="158">
        <v>0</v>
      </c>
      <c r="G1644" s="159">
        <v>0</v>
      </c>
    </row>
    <row r="1645" spans="1:7" ht="32.6" x14ac:dyDescent="0.25">
      <c r="A1645" s="314"/>
      <c r="B1645" s="157" t="s">
        <v>2302</v>
      </c>
      <c r="C1645" s="157" t="s">
        <v>2305</v>
      </c>
      <c r="D1645" s="158">
        <v>0</v>
      </c>
      <c r="E1645" s="158">
        <v>0</v>
      </c>
      <c r="F1645" s="158">
        <v>1000</v>
      </c>
      <c r="G1645" s="159">
        <v>1000</v>
      </c>
    </row>
    <row r="1646" spans="1:7" ht="32.6" x14ac:dyDescent="0.25">
      <c r="A1646" s="314"/>
      <c r="B1646" s="157" t="s">
        <v>2306</v>
      </c>
      <c r="C1646" s="157" t="s">
        <v>2307</v>
      </c>
      <c r="D1646" s="158">
        <v>4000</v>
      </c>
      <c r="E1646" s="158">
        <v>4000</v>
      </c>
      <c r="F1646" s="158">
        <v>4000</v>
      </c>
      <c r="G1646" s="159">
        <v>4000</v>
      </c>
    </row>
    <row r="1647" spans="1:7" ht="43.5" x14ac:dyDescent="0.25">
      <c r="A1647" s="314"/>
      <c r="B1647" s="157" t="s">
        <v>2308</v>
      </c>
      <c r="C1647" s="157" t="s">
        <v>2309</v>
      </c>
      <c r="D1647" s="158">
        <v>10000</v>
      </c>
      <c r="E1647" s="158">
        <v>0</v>
      </c>
      <c r="F1647" s="158">
        <v>0</v>
      </c>
      <c r="G1647" s="159">
        <v>0</v>
      </c>
    </row>
    <row r="1648" spans="1:7" x14ac:dyDescent="0.25">
      <c r="A1648" s="314"/>
      <c r="B1648" s="157" t="s">
        <v>2310</v>
      </c>
      <c r="C1648" s="157" t="s">
        <v>2311</v>
      </c>
      <c r="D1648" s="158">
        <v>100</v>
      </c>
      <c r="E1648" s="158">
        <v>0</v>
      </c>
      <c r="F1648" s="158">
        <v>0</v>
      </c>
      <c r="G1648" s="159">
        <v>0</v>
      </c>
    </row>
    <row r="1649" spans="1:7" x14ac:dyDescent="0.25">
      <c r="A1649" s="314"/>
      <c r="B1649" s="157" t="s">
        <v>2312</v>
      </c>
      <c r="C1649" s="157" t="s">
        <v>2313</v>
      </c>
      <c r="D1649" s="158">
        <v>100</v>
      </c>
      <c r="E1649" s="158">
        <v>0</v>
      </c>
      <c r="F1649" s="158">
        <v>0</v>
      </c>
      <c r="G1649" s="159">
        <v>0</v>
      </c>
    </row>
    <row r="1650" spans="1:7" x14ac:dyDescent="0.25">
      <c r="A1650" s="314"/>
      <c r="B1650" s="157" t="s">
        <v>2314</v>
      </c>
      <c r="C1650" s="157" t="s">
        <v>2315</v>
      </c>
      <c r="D1650" s="158">
        <v>295</v>
      </c>
      <c r="E1650" s="158">
        <v>295</v>
      </c>
      <c r="F1650" s="158">
        <v>300</v>
      </c>
      <c r="G1650" s="159">
        <v>300</v>
      </c>
    </row>
    <row r="1651" spans="1:7" x14ac:dyDescent="0.25">
      <c r="A1651" s="314"/>
      <c r="B1651" s="157" t="s">
        <v>2314</v>
      </c>
      <c r="C1651" s="157" t="s">
        <v>2316</v>
      </c>
      <c r="D1651" s="158">
        <v>100</v>
      </c>
      <c r="E1651" s="158">
        <v>0</v>
      </c>
      <c r="F1651" s="158">
        <v>0</v>
      </c>
      <c r="G1651" s="159">
        <v>0</v>
      </c>
    </row>
    <row r="1652" spans="1:7" x14ac:dyDescent="0.25">
      <c r="A1652" s="314"/>
      <c r="B1652" s="157" t="s">
        <v>2314</v>
      </c>
      <c r="C1652" s="157" t="s">
        <v>2317</v>
      </c>
      <c r="D1652" s="158">
        <v>0</v>
      </c>
      <c r="E1652" s="158">
        <v>100</v>
      </c>
      <c r="F1652" s="158">
        <v>100</v>
      </c>
      <c r="G1652" s="159">
        <v>100</v>
      </c>
    </row>
    <row r="1653" spans="1:7" ht="21.75" x14ac:dyDescent="0.25">
      <c r="A1653" s="314"/>
      <c r="B1653" s="157" t="s">
        <v>2318</v>
      </c>
      <c r="C1653" s="157" t="s">
        <v>2319</v>
      </c>
      <c r="D1653" s="158">
        <v>1200</v>
      </c>
      <c r="E1653" s="158">
        <v>1200</v>
      </c>
      <c r="F1653" s="158">
        <v>1200</v>
      </c>
      <c r="G1653" s="159">
        <v>1200</v>
      </c>
    </row>
    <row r="1654" spans="1:7" ht="21.75" x14ac:dyDescent="0.25">
      <c r="A1654" s="314"/>
      <c r="B1654" s="157" t="s">
        <v>2320</v>
      </c>
      <c r="C1654" s="157" t="s">
        <v>2321</v>
      </c>
      <c r="D1654" s="158">
        <v>160</v>
      </c>
      <c r="E1654" s="158">
        <v>0</v>
      </c>
      <c r="F1654" s="158">
        <v>0</v>
      </c>
      <c r="G1654" s="159">
        <v>0</v>
      </c>
    </row>
    <row r="1655" spans="1:7" ht="21.75" x14ac:dyDescent="0.25">
      <c r="A1655" s="314"/>
      <c r="B1655" s="157" t="s">
        <v>2322</v>
      </c>
      <c r="C1655" s="157" t="s">
        <v>2323</v>
      </c>
      <c r="D1655" s="158">
        <v>0</v>
      </c>
      <c r="E1655" s="158">
        <v>0</v>
      </c>
      <c r="F1655" s="158">
        <v>160</v>
      </c>
      <c r="G1655" s="159">
        <v>0</v>
      </c>
    </row>
    <row r="1656" spans="1:7" ht="21.75" x14ac:dyDescent="0.25">
      <c r="A1656" s="314"/>
      <c r="B1656" s="157" t="s">
        <v>2324</v>
      </c>
      <c r="C1656" s="157" t="s">
        <v>2325</v>
      </c>
      <c r="D1656" s="158">
        <v>200</v>
      </c>
      <c r="E1656" s="158">
        <v>200</v>
      </c>
      <c r="F1656" s="158">
        <v>200</v>
      </c>
      <c r="G1656" s="159">
        <v>200</v>
      </c>
    </row>
    <row r="1657" spans="1:7" ht="21.75" x14ac:dyDescent="0.25">
      <c r="A1657" s="314"/>
      <c r="B1657" s="157" t="s">
        <v>2326</v>
      </c>
      <c r="C1657" s="157" t="s">
        <v>2325</v>
      </c>
      <c r="D1657" s="158">
        <v>1100</v>
      </c>
      <c r="E1657" s="158">
        <v>1100</v>
      </c>
      <c r="F1657" s="158">
        <v>1100</v>
      </c>
      <c r="G1657" s="159">
        <v>1100</v>
      </c>
    </row>
    <row r="1658" spans="1:7" ht="21.75" x14ac:dyDescent="0.25">
      <c r="A1658" s="314"/>
      <c r="B1658" s="157" t="s">
        <v>2327</v>
      </c>
      <c r="C1658" s="157" t="s">
        <v>2328</v>
      </c>
      <c r="D1658" s="158">
        <v>1200</v>
      </c>
      <c r="E1658" s="158">
        <v>1200</v>
      </c>
      <c r="F1658" s="158">
        <v>1200</v>
      </c>
      <c r="G1658" s="159">
        <v>1200</v>
      </c>
    </row>
    <row r="1659" spans="1:7" ht="21.75" x14ac:dyDescent="0.25">
      <c r="A1659" s="314"/>
      <c r="B1659" s="157" t="s">
        <v>2329</v>
      </c>
      <c r="C1659" s="157" t="s">
        <v>2325</v>
      </c>
      <c r="D1659" s="158">
        <v>400</v>
      </c>
      <c r="E1659" s="158">
        <v>400</v>
      </c>
      <c r="F1659" s="158">
        <v>400</v>
      </c>
      <c r="G1659" s="159">
        <v>400</v>
      </c>
    </row>
    <row r="1660" spans="1:7" ht="21.75" x14ac:dyDescent="0.25">
      <c r="A1660" s="314"/>
      <c r="B1660" s="157" t="s">
        <v>2330</v>
      </c>
      <c r="C1660" s="157" t="s">
        <v>2331</v>
      </c>
      <c r="D1660" s="158">
        <v>2000</v>
      </c>
      <c r="E1660" s="158">
        <v>2000</v>
      </c>
      <c r="F1660" s="158">
        <v>2000</v>
      </c>
      <c r="G1660" s="159">
        <v>2000</v>
      </c>
    </row>
    <row r="1661" spans="1:7" ht="21.75" x14ac:dyDescent="0.25">
      <c r="A1661" s="314"/>
      <c r="B1661" s="157" t="s">
        <v>714</v>
      </c>
      <c r="C1661" s="157" t="s">
        <v>2332</v>
      </c>
      <c r="D1661" s="158">
        <v>400</v>
      </c>
      <c r="E1661" s="158">
        <v>400</v>
      </c>
      <c r="F1661" s="158">
        <v>200</v>
      </c>
      <c r="G1661" s="159">
        <v>200</v>
      </c>
    </row>
    <row r="1662" spans="1:7" ht="21.75" x14ac:dyDescent="0.25">
      <c r="A1662" s="314"/>
      <c r="B1662" s="157" t="s">
        <v>2333</v>
      </c>
      <c r="C1662" s="157" t="s">
        <v>2334</v>
      </c>
      <c r="D1662" s="158">
        <v>5800</v>
      </c>
      <c r="E1662" s="158">
        <v>0</v>
      </c>
      <c r="F1662" s="158">
        <v>0</v>
      </c>
      <c r="G1662" s="159">
        <v>0</v>
      </c>
    </row>
    <row r="1663" spans="1:7" x14ac:dyDescent="0.25">
      <c r="A1663" s="314"/>
      <c r="B1663" s="157" t="s">
        <v>2335</v>
      </c>
      <c r="C1663" s="157" t="s">
        <v>2336</v>
      </c>
      <c r="D1663" s="158">
        <v>0</v>
      </c>
      <c r="E1663" s="158">
        <v>800</v>
      </c>
      <c r="F1663" s="158">
        <v>0</v>
      </c>
      <c r="G1663" s="159">
        <v>0</v>
      </c>
    </row>
    <row r="1664" spans="1:7" x14ac:dyDescent="0.25">
      <c r="A1664" s="314"/>
      <c r="B1664" s="157" t="s">
        <v>2335</v>
      </c>
      <c r="C1664" s="157" t="s">
        <v>2337</v>
      </c>
      <c r="D1664" s="158">
        <v>0</v>
      </c>
      <c r="E1664" s="158">
        <v>0</v>
      </c>
      <c r="F1664" s="158">
        <v>500</v>
      </c>
      <c r="G1664" s="159">
        <v>500</v>
      </c>
    </row>
    <row r="1665" spans="1:7" x14ac:dyDescent="0.25">
      <c r="A1665" s="314"/>
      <c r="B1665" s="157" t="s">
        <v>2338</v>
      </c>
      <c r="C1665" s="157" t="s">
        <v>2336</v>
      </c>
      <c r="D1665" s="158">
        <v>0</v>
      </c>
      <c r="E1665" s="158">
        <v>0</v>
      </c>
      <c r="F1665" s="158">
        <v>600</v>
      </c>
      <c r="G1665" s="159">
        <v>600</v>
      </c>
    </row>
    <row r="1666" spans="1:7" ht="21.75" x14ac:dyDescent="0.25">
      <c r="A1666" s="314"/>
      <c r="B1666" s="157" t="s">
        <v>2339</v>
      </c>
      <c r="C1666" s="157" t="s">
        <v>2340</v>
      </c>
      <c r="D1666" s="158">
        <v>15000</v>
      </c>
      <c r="E1666" s="158">
        <v>12000</v>
      </c>
      <c r="F1666" s="158">
        <v>12000</v>
      </c>
      <c r="G1666" s="159">
        <v>12000</v>
      </c>
    </row>
    <row r="1667" spans="1:7" x14ac:dyDescent="0.25">
      <c r="A1667" s="314"/>
      <c r="B1667" s="157" t="s">
        <v>2341</v>
      </c>
      <c r="C1667" s="157" t="s">
        <v>2342</v>
      </c>
      <c r="D1667" s="158">
        <v>150</v>
      </c>
      <c r="E1667" s="158">
        <v>0</v>
      </c>
      <c r="F1667" s="158">
        <v>0</v>
      </c>
      <c r="G1667" s="159">
        <v>0</v>
      </c>
    </row>
    <row r="1668" spans="1:7" x14ac:dyDescent="0.25">
      <c r="A1668" s="314"/>
      <c r="B1668" s="157" t="s">
        <v>2343</v>
      </c>
      <c r="C1668" s="157" t="s">
        <v>2344</v>
      </c>
      <c r="D1668" s="158">
        <v>100</v>
      </c>
      <c r="E1668" s="158">
        <v>0</v>
      </c>
      <c r="F1668" s="158">
        <v>0</v>
      </c>
      <c r="G1668" s="159">
        <v>0</v>
      </c>
    </row>
    <row r="1669" spans="1:7" x14ac:dyDescent="0.25">
      <c r="A1669" s="314"/>
      <c r="B1669" s="157" t="s">
        <v>2345</v>
      </c>
      <c r="C1669" s="157" t="s">
        <v>2346</v>
      </c>
      <c r="D1669" s="158">
        <v>0</v>
      </c>
      <c r="E1669" s="158">
        <v>500</v>
      </c>
      <c r="F1669" s="158">
        <v>600</v>
      </c>
      <c r="G1669" s="159">
        <v>600</v>
      </c>
    </row>
    <row r="1670" spans="1:7" ht="21.75" x14ac:dyDescent="0.25">
      <c r="A1670" s="314"/>
      <c r="B1670" s="157" t="s">
        <v>2347</v>
      </c>
      <c r="C1670" s="157" t="s">
        <v>2348</v>
      </c>
      <c r="D1670" s="158">
        <v>600</v>
      </c>
      <c r="E1670" s="158">
        <v>600</v>
      </c>
      <c r="F1670" s="158">
        <v>600</v>
      </c>
      <c r="G1670" s="159">
        <v>600</v>
      </c>
    </row>
    <row r="1671" spans="1:7" x14ac:dyDescent="0.25">
      <c r="A1671" s="314"/>
      <c r="B1671" s="157" t="s">
        <v>2349</v>
      </c>
      <c r="C1671" s="157" t="s">
        <v>2350</v>
      </c>
      <c r="D1671" s="158">
        <v>0</v>
      </c>
      <c r="E1671" s="158">
        <v>600</v>
      </c>
      <c r="F1671" s="158">
        <v>1200</v>
      </c>
      <c r="G1671" s="159">
        <v>1200</v>
      </c>
    </row>
    <row r="1672" spans="1:7" x14ac:dyDescent="0.25">
      <c r="A1672" s="314"/>
      <c r="B1672" s="157" t="s">
        <v>2349</v>
      </c>
      <c r="C1672" s="157" t="s">
        <v>2351</v>
      </c>
      <c r="D1672" s="158">
        <v>0</v>
      </c>
      <c r="E1672" s="158">
        <v>0</v>
      </c>
      <c r="F1672" s="158">
        <v>600</v>
      </c>
      <c r="G1672" s="159">
        <v>600</v>
      </c>
    </row>
    <row r="1673" spans="1:7" x14ac:dyDescent="0.25">
      <c r="A1673" s="314"/>
      <c r="B1673" s="157" t="s">
        <v>2352</v>
      </c>
      <c r="C1673" s="157" t="s">
        <v>2353</v>
      </c>
      <c r="D1673" s="158">
        <v>300</v>
      </c>
      <c r="E1673" s="158">
        <v>0</v>
      </c>
      <c r="F1673" s="158">
        <v>0</v>
      </c>
      <c r="G1673" s="159">
        <v>0</v>
      </c>
    </row>
    <row r="1674" spans="1:7" x14ac:dyDescent="0.25">
      <c r="A1674" s="314"/>
      <c r="B1674" s="157" t="s">
        <v>2352</v>
      </c>
      <c r="C1674" s="157" t="s">
        <v>2354</v>
      </c>
      <c r="D1674" s="158">
        <v>0</v>
      </c>
      <c r="E1674" s="158">
        <v>300</v>
      </c>
      <c r="F1674" s="158">
        <v>1200</v>
      </c>
      <c r="G1674" s="159">
        <v>1200</v>
      </c>
    </row>
    <row r="1675" spans="1:7" x14ac:dyDescent="0.25">
      <c r="A1675" s="314"/>
      <c r="B1675" s="157" t="s">
        <v>2355</v>
      </c>
      <c r="C1675" s="157" t="s">
        <v>2356</v>
      </c>
      <c r="D1675" s="158">
        <v>0</v>
      </c>
      <c r="E1675" s="158">
        <v>440</v>
      </c>
      <c r="F1675" s="158">
        <v>440</v>
      </c>
      <c r="G1675" s="159">
        <v>440</v>
      </c>
    </row>
    <row r="1676" spans="1:7" x14ac:dyDescent="0.25">
      <c r="A1676" s="314"/>
      <c r="B1676" s="157" t="s">
        <v>2355</v>
      </c>
      <c r="C1676" s="157" t="s">
        <v>2357</v>
      </c>
      <c r="D1676" s="158">
        <v>400</v>
      </c>
      <c r="E1676" s="158">
        <v>0</v>
      </c>
      <c r="F1676" s="158">
        <v>0</v>
      </c>
      <c r="G1676" s="159">
        <v>0</v>
      </c>
    </row>
    <row r="1677" spans="1:7" x14ac:dyDescent="0.25">
      <c r="A1677" s="314"/>
      <c r="B1677" s="157" t="s">
        <v>2358</v>
      </c>
      <c r="C1677" s="157" t="s">
        <v>2359</v>
      </c>
      <c r="D1677" s="158">
        <v>1300</v>
      </c>
      <c r="E1677" s="158">
        <v>1500</v>
      </c>
      <c r="F1677" s="158">
        <v>1500</v>
      </c>
      <c r="G1677" s="159">
        <v>1500</v>
      </c>
    </row>
    <row r="1678" spans="1:7" ht="21.75" x14ac:dyDescent="0.25">
      <c r="A1678" s="314"/>
      <c r="B1678" s="157" t="s">
        <v>2360</v>
      </c>
      <c r="C1678" s="157" t="s">
        <v>2361</v>
      </c>
      <c r="D1678" s="158">
        <v>800</v>
      </c>
      <c r="E1678" s="158">
        <v>1000</v>
      </c>
      <c r="F1678" s="158">
        <v>1000</v>
      </c>
      <c r="G1678" s="159">
        <v>1000</v>
      </c>
    </row>
    <row r="1679" spans="1:7" ht="21.75" x14ac:dyDescent="0.25">
      <c r="A1679" s="314"/>
      <c r="B1679" s="157" t="s">
        <v>2362</v>
      </c>
      <c r="C1679" s="157" t="s">
        <v>2363</v>
      </c>
      <c r="D1679" s="158">
        <v>200</v>
      </c>
      <c r="E1679" s="158">
        <v>0</v>
      </c>
      <c r="F1679" s="158">
        <v>0</v>
      </c>
      <c r="G1679" s="159">
        <v>0</v>
      </c>
    </row>
    <row r="1680" spans="1:7" ht="21.75" x14ac:dyDescent="0.25">
      <c r="A1680" s="314"/>
      <c r="B1680" s="157" t="s">
        <v>2364</v>
      </c>
      <c r="C1680" s="157" t="s">
        <v>2365</v>
      </c>
      <c r="D1680" s="158">
        <v>0</v>
      </c>
      <c r="E1680" s="158">
        <v>200</v>
      </c>
      <c r="F1680" s="158">
        <v>200</v>
      </c>
      <c r="G1680" s="159">
        <v>200</v>
      </c>
    </row>
    <row r="1681" spans="1:7" ht="21.75" x14ac:dyDescent="0.25">
      <c r="A1681" s="314"/>
      <c r="B1681" s="157" t="s">
        <v>2366</v>
      </c>
      <c r="C1681" s="157" t="s">
        <v>2367</v>
      </c>
      <c r="D1681" s="158">
        <v>300</v>
      </c>
      <c r="E1681" s="158">
        <v>0</v>
      </c>
      <c r="F1681" s="158">
        <v>300</v>
      </c>
      <c r="G1681" s="159">
        <v>300</v>
      </c>
    </row>
    <row r="1682" spans="1:7" ht="21.75" x14ac:dyDescent="0.25">
      <c r="A1682" s="314"/>
      <c r="B1682" s="157" t="s">
        <v>2368</v>
      </c>
      <c r="C1682" s="157" t="s">
        <v>2367</v>
      </c>
      <c r="D1682" s="158">
        <v>0</v>
      </c>
      <c r="E1682" s="158">
        <v>300</v>
      </c>
      <c r="F1682" s="158">
        <v>0</v>
      </c>
      <c r="G1682" s="159">
        <v>0</v>
      </c>
    </row>
    <row r="1683" spans="1:7" x14ac:dyDescent="0.25">
      <c r="A1683" s="314"/>
      <c r="B1683" s="157" t="s">
        <v>2369</v>
      </c>
      <c r="C1683" s="157" t="s">
        <v>2370</v>
      </c>
      <c r="D1683" s="158">
        <v>8000</v>
      </c>
      <c r="E1683" s="158">
        <v>8000</v>
      </c>
      <c r="F1683" s="158">
        <v>8000</v>
      </c>
      <c r="G1683" s="159">
        <v>8000</v>
      </c>
    </row>
    <row r="1684" spans="1:7" x14ac:dyDescent="0.25">
      <c r="A1684" s="314"/>
      <c r="B1684" s="157" t="s">
        <v>2371</v>
      </c>
      <c r="C1684" s="157" t="s">
        <v>2371</v>
      </c>
      <c r="D1684" s="158">
        <v>0</v>
      </c>
      <c r="E1684" s="158">
        <v>1000</v>
      </c>
      <c r="F1684" s="158">
        <v>1100</v>
      </c>
      <c r="G1684" s="159">
        <v>1100</v>
      </c>
    </row>
    <row r="1685" spans="1:7" ht="21.75" x14ac:dyDescent="0.25">
      <c r="A1685" s="314"/>
      <c r="B1685" s="157" t="s">
        <v>2372</v>
      </c>
      <c r="C1685" s="157" t="s">
        <v>2373</v>
      </c>
      <c r="D1685" s="158">
        <v>250</v>
      </c>
      <c r="E1685" s="158">
        <v>250</v>
      </c>
      <c r="F1685" s="158">
        <v>250</v>
      </c>
      <c r="G1685" s="159">
        <v>250</v>
      </c>
    </row>
    <row r="1686" spans="1:7" x14ac:dyDescent="0.25">
      <c r="A1686" s="314"/>
      <c r="B1686" s="157" t="s">
        <v>2374</v>
      </c>
      <c r="C1686" s="157" t="s">
        <v>2375</v>
      </c>
      <c r="D1686" s="158">
        <v>500</v>
      </c>
      <c r="E1686" s="158">
        <v>500</v>
      </c>
      <c r="F1686" s="158">
        <v>500</v>
      </c>
      <c r="G1686" s="159">
        <v>500</v>
      </c>
    </row>
    <row r="1687" spans="1:7" ht="21.75" x14ac:dyDescent="0.25">
      <c r="A1687" s="314"/>
      <c r="B1687" s="157" t="s">
        <v>885</v>
      </c>
      <c r="C1687" s="157" t="s">
        <v>2376</v>
      </c>
      <c r="D1687" s="158">
        <v>2000</v>
      </c>
      <c r="E1687" s="158">
        <v>2000</v>
      </c>
      <c r="F1687" s="158">
        <v>2000</v>
      </c>
      <c r="G1687" s="159">
        <v>2000</v>
      </c>
    </row>
    <row r="1688" spans="1:7" ht="32.6" x14ac:dyDescent="0.25">
      <c r="A1688" s="314"/>
      <c r="B1688" s="157" t="s">
        <v>2377</v>
      </c>
      <c r="C1688" s="157" t="s">
        <v>2378</v>
      </c>
      <c r="D1688" s="158">
        <v>1300</v>
      </c>
      <c r="E1688" s="158">
        <v>1300</v>
      </c>
      <c r="F1688" s="158">
        <v>1200</v>
      </c>
      <c r="G1688" s="159">
        <v>1200</v>
      </c>
    </row>
    <row r="1689" spans="1:7" ht="32.6" x14ac:dyDescent="0.25">
      <c r="A1689" s="314"/>
      <c r="B1689" s="157" t="s">
        <v>2379</v>
      </c>
      <c r="C1689" s="157" t="s">
        <v>2380</v>
      </c>
      <c r="D1689" s="158">
        <v>0</v>
      </c>
      <c r="E1689" s="158">
        <v>100</v>
      </c>
      <c r="F1689" s="158">
        <v>100</v>
      </c>
      <c r="G1689" s="159">
        <v>100</v>
      </c>
    </row>
    <row r="1690" spans="1:7" ht="32.6" x14ac:dyDescent="0.25">
      <c r="A1690" s="314"/>
      <c r="B1690" s="157" t="s">
        <v>2379</v>
      </c>
      <c r="C1690" s="157" t="s">
        <v>2381</v>
      </c>
      <c r="D1690" s="158">
        <v>100</v>
      </c>
      <c r="E1690" s="158">
        <v>0</v>
      </c>
      <c r="F1690" s="158">
        <v>0</v>
      </c>
      <c r="G1690" s="159">
        <v>0</v>
      </c>
    </row>
    <row r="1691" spans="1:7" x14ac:dyDescent="0.25">
      <c r="A1691" s="314"/>
      <c r="B1691" s="157" t="s">
        <v>2382</v>
      </c>
      <c r="C1691" s="157" t="s">
        <v>2383</v>
      </c>
      <c r="D1691" s="158">
        <v>300</v>
      </c>
      <c r="E1691" s="158">
        <v>0</v>
      </c>
      <c r="F1691" s="158">
        <v>0</v>
      </c>
      <c r="G1691" s="159">
        <v>0</v>
      </c>
    </row>
    <row r="1692" spans="1:7" ht="21.75" x14ac:dyDescent="0.25">
      <c r="A1692" s="314"/>
      <c r="B1692" s="157" t="s">
        <v>2382</v>
      </c>
      <c r="C1692" s="157" t="s">
        <v>2384</v>
      </c>
      <c r="D1692" s="158">
        <v>0</v>
      </c>
      <c r="E1692" s="158">
        <v>300</v>
      </c>
      <c r="F1692" s="158">
        <v>0</v>
      </c>
      <c r="G1692" s="159">
        <v>0</v>
      </c>
    </row>
    <row r="1693" spans="1:7" ht="21.75" x14ac:dyDescent="0.25">
      <c r="A1693" s="314"/>
      <c r="B1693" s="157" t="s">
        <v>2382</v>
      </c>
      <c r="C1693" s="157" t="s">
        <v>2385</v>
      </c>
      <c r="D1693" s="158">
        <v>0</v>
      </c>
      <c r="E1693" s="158">
        <v>0</v>
      </c>
      <c r="F1693" s="158">
        <v>300</v>
      </c>
      <c r="G1693" s="159">
        <v>300</v>
      </c>
    </row>
    <row r="1694" spans="1:7" ht="32.6" x14ac:dyDescent="0.25">
      <c r="A1694" s="314"/>
      <c r="B1694" s="157" t="s">
        <v>2386</v>
      </c>
      <c r="C1694" s="157" t="s">
        <v>2387</v>
      </c>
      <c r="D1694" s="158">
        <v>0</v>
      </c>
      <c r="E1694" s="158">
        <v>700</v>
      </c>
      <c r="F1694" s="158">
        <v>300</v>
      </c>
      <c r="G1694" s="159">
        <v>300</v>
      </c>
    </row>
    <row r="1695" spans="1:7" ht="32.6" x14ac:dyDescent="0.25">
      <c r="A1695" s="314"/>
      <c r="B1695" s="157" t="s">
        <v>2386</v>
      </c>
      <c r="C1695" s="157" t="s">
        <v>2388</v>
      </c>
      <c r="D1695" s="158">
        <v>700</v>
      </c>
      <c r="E1695" s="158">
        <v>0</v>
      </c>
      <c r="F1695" s="158">
        <v>0</v>
      </c>
      <c r="G1695" s="159">
        <v>0</v>
      </c>
    </row>
    <row r="1696" spans="1:7" ht="21.75" x14ac:dyDescent="0.25">
      <c r="A1696" s="314"/>
      <c r="B1696" s="157" t="s">
        <v>2389</v>
      </c>
      <c r="C1696" s="157" t="s">
        <v>2390</v>
      </c>
      <c r="D1696" s="158">
        <v>200</v>
      </c>
      <c r="E1696" s="158">
        <v>200</v>
      </c>
      <c r="F1696" s="158">
        <v>200</v>
      </c>
      <c r="G1696" s="159">
        <v>200</v>
      </c>
    </row>
    <row r="1697" spans="1:7" ht="21.75" x14ac:dyDescent="0.25">
      <c r="A1697" s="314"/>
      <c r="B1697" s="157" t="s">
        <v>2391</v>
      </c>
      <c r="C1697" s="157" t="s">
        <v>2390</v>
      </c>
      <c r="D1697" s="158">
        <v>200</v>
      </c>
      <c r="E1697" s="158">
        <v>200</v>
      </c>
      <c r="F1697" s="158">
        <v>200</v>
      </c>
      <c r="G1697" s="159">
        <v>200</v>
      </c>
    </row>
    <row r="1698" spans="1:7" x14ac:dyDescent="0.25">
      <c r="A1698" s="314"/>
      <c r="B1698" s="157" t="s">
        <v>881</v>
      </c>
      <c r="C1698" s="157" t="s">
        <v>2392</v>
      </c>
      <c r="D1698" s="158">
        <v>150</v>
      </c>
      <c r="E1698" s="158">
        <v>150</v>
      </c>
      <c r="F1698" s="158">
        <v>150</v>
      </c>
      <c r="G1698" s="159">
        <v>150</v>
      </c>
    </row>
    <row r="1699" spans="1:7" ht="21.75" x14ac:dyDescent="0.25">
      <c r="A1699" s="314"/>
      <c r="B1699" s="157" t="s">
        <v>881</v>
      </c>
      <c r="C1699" s="157" t="s">
        <v>2393</v>
      </c>
      <c r="D1699" s="158">
        <v>300</v>
      </c>
      <c r="E1699" s="158">
        <v>300</v>
      </c>
      <c r="F1699" s="158">
        <v>300</v>
      </c>
      <c r="G1699" s="159">
        <v>300</v>
      </c>
    </row>
    <row r="1700" spans="1:7" x14ac:dyDescent="0.25">
      <c r="A1700" s="314"/>
      <c r="B1700" s="157" t="s">
        <v>2394</v>
      </c>
      <c r="C1700" s="157" t="s">
        <v>2395</v>
      </c>
      <c r="D1700" s="158">
        <v>0</v>
      </c>
      <c r="E1700" s="158">
        <v>0</v>
      </c>
      <c r="F1700" s="158">
        <v>750</v>
      </c>
      <c r="G1700" s="159">
        <v>0</v>
      </c>
    </row>
    <row r="1701" spans="1:7" x14ac:dyDescent="0.25">
      <c r="A1701" s="314"/>
      <c r="B1701" s="157" t="s">
        <v>2394</v>
      </c>
      <c r="C1701" s="157" t="s">
        <v>2396</v>
      </c>
      <c r="D1701" s="158">
        <v>500</v>
      </c>
      <c r="E1701" s="158">
        <v>0</v>
      </c>
      <c r="F1701" s="158">
        <v>0</v>
      </c>
      <c r="G1701" s="159">
        <v>0</v>
      </c>
    </row>
    <row r="1702" spans="1:7" x14ac:dyDescent="0.25">
      <c r="A1702" s="314"/>
      <c r="B1702" s="157" t="s">
        <v>2394</v>
      </c>
      <c r="C1702" s="157" t="s">
        <v>2397</v>
      </c>
      <c r="D1702" s="158">
        <v>0</v>
      </c>
      <c r="E1702" s="158">
        <v>750</v>
      </c>
      <c r="F1702" s="158">
        <v>0</v>
      </c>
      <c r="G1702" s="159">
        <v>750</v>
      </c>
    </row>
    <row r="1703" spans="1:7" x14ac:dyDescent="0.25">
      <c r="A1703" s="314"/>
      <c r="B1703" s="157" t="s">
        <v>2394</v>
      </c>
      <c r="C1703" s="157" t="s">
        <v>2398</v>
      </c>
      <c r="D1703" s="158">
        <v>200</v>
      </c>
      <c r="E1703" s="158">
        <v>200</v>
      </c>
      <c r="F1703" s="158">
        <v>200</v>
      </c>
      <c r="G1703" s="159">
        <v>200</v>
      </c>
    </row>
    <row r="1704" spans="1:7" x14ac:dyDescent="0.25">
      <c r="A1704" s="314"/>
      <c r="B1704" s="157" t="s">
        <v>2394</v>
      </c>
      <c r="C1704" s="157" t="s">
        <v>2399</v>
      </c>
      <c r="D1704" s="158">
        <v>600</v>
      </c>
      <c r="E1704" s="158">
        <v>600</v>
      </c>
      <c r="F1704" s="158">
        <v>600</v>
      </c>
      <c r="G1704" s="159">
        <v>600</v>
      </c>
    </row>
    <row r="1705" spans="1:7" ht="32.6" x14ac:dyDescent="0.25">
      <c r="A1705" s="314"/>
      <c r="B1705" s="157" t="s">
        <v>2400</v>
      </c>
      <c r="C1705" s="157" t="s">
        <v>2401</v>
      </c>
      <c r="D1705" s="158">
        <v>0</v>
      </c>
      <c r="E1705" s="158">
        <v>600</v>
      </c>
      <c r="F1705" s="158">
        <v>200</v>
      </c>
      <c r="G1705" s="159">
        <v>200</v>
      </c>
    </row>
    <row r="1706" spans="1:7" ht="21.75" x14ac:dyDescent="0.25">
      <c r="A1706" s="314"/>
      <c r="B1706" s="157" t="s">
        <v>2402</v>
      </c>
      <c r="C1706" s="157" t="s">
        <v>2403</v>
      </c>
      <c r="D1706" s="158">
        <v>250</v>
      </c>
      <c r="E1706" s="158">
        <v>300</v>
      </c>
      <c r="F1706" s="158">
        <v>300</v>
      </c>
      <c r="G1706" s="159">
        <v>300</v>
      </c>
    </row>
    <row r="1707" spans="1:7" x14ac:dyDescent="0.25">
      <c r="A1707" s="314"/>
      <c r="B1707" s="157" t="s">
        <v>2404</v>
      </c>
      <c r="C1707" s="157" t="s">
        <v>2405</v>
      </c>
      <c r="D1707" s="158">
        <v>0</v>
      </c>
      <c r="E1707" s="158">
        <v>1500</v>
      </c>
      <c r="F1707" s="158">
        <v>1575</v>
      </c>
      <c r="G1707" s="159">
        <v>1654</v>
      </c>
    </row>
    <row r="1708" spans="1:7" x14ac:dyDescent="0.25">
      <c r="A1708" s="314"/>
      <c r="B1708" s="157" t="s">
        <v>2406</v>
      </c>
      <c r="C1708" s="157" t="s">
        <v>2407</v>
      </c>
      <c r="D1708" s="158">
        <v>100</v>
      </c>
      <c r="E1708" s="158">
        <v>0</v>
      </c>
      <c r="F1708" s="158">
        <v>0</v>
      </c>
      <c r="G1708" s="159">
        <v>0</v>
      </c>
    </row>
    <row r="1709" spans="1:7" ht="21.75" x14ac:dyDescent="0.25">
      <c r="A1709" s="314"/>
      <c r="B1709" s="157" t="s">
        <v>2408</v>
      </c>
      <c r="C1709" s="157" t="s">
        <v>2409</v>
      </c>
      <c r="D1709" s="158">
        <v>7500</v>
      </c>
      <c r="E1709" s="158">
        <v>7500</v>
      </c>
      <c r="F1709" s="158">
        <v>7500</v>
      </c>
      <c r="G1709" s="159">
        <v>7500</v>
      </c>
    </row>
    <row r="1710" spans="1:7" x14ac:dyDescent="0.25">
      <c r="A1710" s="314"/>
      <c r="B1710" s="157" t="s">
        <v>2410</v>
      </c>
      <c r="C1710" s="157" t="s">
        <v>2410</v>
      </c>
      <c r="D1710" s="158">
        <v>600</v>
      </c>
      <c r="E1710" s="158">
        <v>0</v>
      </c>
      <c r="F1710" s="158">
        <v>0</v>
      </c>
      <c r="G1710" s="159">
        <v>0</v>
      </c>
    </row>
    <row r="1711" spans="1:7" x14ac:dyDescent="0.25">
      <c r="A1711" s="314"/>
      <c r="B1711" s="157" t="s">
        <v>215</v>
      </c>
      <c r="C1711" s="157" t="s">
        <v>2411</v>
      </c>
      <c r="D1711" s="158">
        <v>0</v>
      </c>
      <c r="E1711" s="158">
        <v>100</v>
      </c>
      <c r="F1711" s="158">
        <v>0</v>
      </c>
      <c r="G1711" s="159">
        <v>100</v>
      </c>
    </row>
    <row r="1712" spans="1:7" x14ac:dyDescent="0.25">
      <c r="A1712" s="314"/>
      <c r="B1712" s="157" t="s">
        <v>218</v>
      </c>
      <c r="C1712" s="157" t="s">
        <v>2412</v>
      </c>
      <c r="D1712" s="158">
        <v>100</v>
      </c>
      <c r="E1712" s="158">
        <v>0</v>
      </c>
      <c r="F1712" s="158">
        <v>0</v>
      </c>
      <c r="G1712" s="159">
        <v>0</v>
      </c>
    </row>
    <row r="1713" spans="1:7" ht="21.75" x14ac:dyDescent="0.25">
      <c r="A1713" s="314"/>
      <c r="B1713" s="157" t="s">
        <v>218</v>
      </c>
      <c r="C1713" s="157" t="s">
        <v>2413</v>
      </c>
      <c r="D1713" s="158">
        <v>0</v>
      </c>
      <c r="E1713" s="158">
        <v>0</v>
      </c>
      <c r="F1713" s="158">
        <v>500</v>
      </c>
      <c r="G1713" s="159">
        <v>500</v>
      </c>
    </row>
    <row r="1714" spans="1:7" ht="21.75" x14ac:dyDescent="0.25">
      <c r="A1714" s="314"/>
      <c r="B1714" s="157" t="s">
        <v>218</v>
      </c>
      <c r="C1714" s="157" t="s">
        <v>2414</v>
      </c>
      <c r="D1714" s="158">
        <v>0</v>
      </c>
      <c r="E1714" s="158">
        <v>500</v>
      </c>
      <c r="F1714" s="158">
        <v>0</v>
      </c>
      <c r="G1714" s="159">
        <v>0</v>
      </c>
    </row>
    <row r="1715" spans="1:7" ht="21.75" x14ac:dyDescent="0.25">
      <c r="A1715" s="314"/>
      <c r="B1715" s="157" t="s">
        <v>218</v>
      </c>
      <c r="C1715" s="157" t="s">
        <v>2415</v>
      </c>
      <c r="D1715" s="158">
        <v>200</v>
      </c>
      <c r="E1715" s="158">
        <v>200</v>
      </c>
      <c r="F1715" s="158">
        <v>200</v>
      </c>
      <c r="G1715" s="159">
        <v>200</v>
      </c>
    </row>
    <row r="1716" spans="1:7" x14ac:dyDescent="0.25">
      <c r="A1716" s="314"/>
      <c r="B1716" s="157" t="s">
        <v>2416</v>
      </c>
      <c r="C1716" s="157" t="s">
        <v>2417</v>
      </c>
      <c r="D1716" s="158">
        <v>200</v>
      </c>
      <c r="E1716" s="158">
        <v>200</v>
      </c>
      <c r="F1716" s="158">
        <v>200</v>
      </c>
      <c r="G1716" s="159">
        <v>200</v>
      </c>
    </row>
    <row r="1717" spans="1:7" x14ac:dyDescent="0.25">
      <c r="A1717" s="314"/>
      <c r="B1717" s="157" t="s">
        <v>2418</v>
      </c>
      <c r="C1717" s="157" t="s">
        <v>2419</v>
      </c>
      <c r="D1717" s="158">
        <v>300</v>
      </c>
      <c r="E1717" s="158">
        <v>300</v>
      </c>
      <c r="F1717" s="158">
        <v>0</v>
      </c>
      <c r="G1717" s="159">
        <v>300</v>
      </c>
    </row>
    <row r="1718" spans="1:7" x14ac:dyDescent="0.25">
      <c r="A1718" s="314"/>
      <c r="B1718" s="157" t="s">
        <v>2420</v>
      </c>
      <c r="C1718" s="157" t="s">
        <v>2421</v>
      </c>
      <c r="D1718" s="158">
        <v>0</v>
      </c>
      <c r="E1718" s="158">
        <v>300</v>
      </c>
      <c r="F1718" s="158">
        <v>0</v>
      </c>
      <c r="G1718" s="159">
        <v>350</v>
      </c>
    </row>
    <row r="1719" spans="1:7" ht="21.75" x14ac:dyDescent="0.25">
      <c r="A1719" s="314"/>
      <c r="B1719" s="157" t="s">
        <v>2422</v>
      </c>
      <c r="C1719" s="157" t="s">
        <v>2423</v>
      </c>
      <c r="D1719" s="158">
        <v>500</v>
      </c>
      <c r="E1719" s="158">
        <v>0</v>
      </c>
      <c r="F1719" s="158">
        <v>0</v>
      </c>
      <c r="G1719" s="159">
        <v>0</v>
      </c>
    </row>
    <row r="1720" spans="1:7" x14ac:dyDescent="0.25">
      <c r="A1720" s="314"/>
      <c r="B1720" s="157" t="s">
        <v>2424</v>
      </c>
      <c r="C1720" s="157" t="s">
        <v>2425</v>
      </c>
      <c r="D1720" s="158">
        <v>0</v>
      </c>
      <c r="E1720" s="158">
        <v>0</v>
      </c>
      <c r="F1720" s="158">
        <v>500</v>
      </c>
      <c r="G1720" s="159">
        <v>500</v>
      </c>
    </row>
    <row r="1721" spans="1:7" ht="21.75" x14ac:dyDescent="0.25">
      <c r="A1721" s="314"/>
      <c r="B1721" s="157" t="s">
        <v>2426</v>
      </c>
      <c r="C1721" s="157" t="s">
        <v>2427</v>
      </c>
      <c r="D1721" s="158">
        <v>7200</v>
      </c>
      <c r="E1721" s="158">
        <v>7200</v>
      </c>
      <c r="F1721" s="158">
        <v>7200</v>
      </c>
      <c r="G1721" s="159">
        <v>7200</v>
      </c>
    </row>
    <row r="1722" spans="1:7" ht="21.75" x14ac:dyDescent="0.25">
      <c r="A1722" s="314"/>
      <c r="B1722" s="157" t="s">
        <v>2428</v>
      </c>
      <c r="C1722" s="157" t="s">
        <v>2429</v>
      </c>
      <c r="D1722" s="158">
        <v>6600</v>
      </c>
      <c r="E1722" s="158">
        <v>0</v>
      </c>
      <c r="F1722" s="158">
        <v>0</v>
      </c>
      <c r="G1722" s="159">
        <v>0</v>
      </c>
    </row>
    <row r="1723" spans="1:7" ht="21.75" x14ac:dyDescent="0.25">
      <c r="A1723" s="314"/>
      <c r="B1723" s="157" t="s">
        <v>2430</v>
      </c>
      <c r="C1723" s="157" t="s">
        <v>2431</v>
      </c>
      <c r="D1723" s="158">
        <v>0</v>
      </c>
      <c r="E1723" s="158">
        <v>6600</v>
      </c>
      <c r="F1723" s="158">
        <v>6600</v>
      </c>
      <c r="G1723" s="159">
        <v>6600</v>
      </c>
    </row>
    <row r="1724" spans="1:7" x14ac:dyDescent="0.25">
      <c r="A1724" s="314"/>
      <c r="B1724" s="157" t="s">
        <v>732</v>
      </c>
      <c r="C1724" s="157" t="s">
        <v>2432</v>
      </c>
      <c r="D1724" s="158">
        <v>6500</v>
      </c>
      <c r="E1724" s="158">
        <v>6500</v>
      </c>
      <c r="F1724" s="158">
        <v>6500</v>
      </c>
      <c r="G1724" s="159">
        <v>6500</v>
      </c>
    </row>
    <row r="1725" spans="1:7" x14ac:dyDescent="0.25">
      <c r="A1725" s="314"/>
      <c r="B1725" s="157" t="s">
        <v>2433</v>
      </c>
      <c r="C1725" s="157" t="s">
        <v>2434</v>
      </c>
      <c r="D1725" s="158">
        <v>450</v>
      </c>
      <c r="E1725" s="158">
        <v>450</v>
      </c>
      <c r="F1725" s="158">
        <v>450</v>
      </c>
      <c r="G1725" s="159">
        <v>450</v>
      </c>
    </row>
    <row r="1726" spans="1:7" ht="21.75" x14ac:dyDescent="0.25">
      <c r="A1726" s="314"/>
      <c r="B1726" s="157" t="s">
        <v>2435</v>
      </c>
      <c r="C1726" s="157" t="s">
        <v>2436</v>
      </c>
      <c r="D1726" s="158">
        <v>300</v>
      </c>
      <c r="E1726" s="158">
        <v>300</v>
      </c>
      <c r="F1726" s="158">
        <v>300</v>
      </c>
      <c r="G1726" s="159">
        <v>300</v>
      </c>
    </row>
    <row r="1727" spans="1:7" ht="32.6" x14ac:dyDescent="0.25">
      <c r="A1727" s="314"/>
      <c r="B1727" s="157" t="s">
        <v>2437</v>
      </c>
      <c r="C1727" s="157" t="s">
        <v>2438</v>
      </c>
      <c r="D1727" s="158">
        <v>500</v>
      </c>
      <c r="E1727" s="158">
        <v>500</v>
      </c>
      <c r="F1727" s="158">
        <v>500</v>
      </c>
      <c r="G1727" s="159">
        <v>500</v>
      </c>
    </row>
    <row r="1728" spans="1:7" ht="21.75" x14ac:dyDescent="0.25">
      <c r="A1728" s="314"/>
      <c r="B1728" s="157" t="s">
        <v>2439</v>
      </c>
      <c r="C1728" s="157" t="s">
        <v>2440</v>
      </c>
      <c r="D1728" s="158">
        <v>200</v>
      </c>
      <c r="E1728" s="158">
        <v>0</v>
      </c>
      <c r="F1728" s="158">
        <v>200</v>
      </c>
      <c r="G1728" s="159">
        <v>200</v>
      </c>
    </row>
    <row r="1729" spans="1:7" ht="21.75" x14ac:dyDescent="0.25">
      <c r="A1729" s="314"/>
      <c r="B1729" s="157" t="s">
        <v>2441</v>
      </c>
      <c r="C1729" s="157" t="s">
        <v>2440</v>
      </c>
      <c r="D1729" s="158">
        <v>0</v>
      </c>
      <c r="E1729" s="158">
        <v>200</v>
      </c>
      <c r="F1729" s="158">
        <v>0</v>
      </c>
      <c r="G1729" s="159">
        <v>0</v>
      </c>
    </row>
    <row r="1730" spans="1:7" ht="21.75" x14ac:dyDescent="0.25">
      <c r="A1730" s="314"/>
      <c r="B1730" s="157" t="s">
        <v>2442</v>
      </c>
      <c r="C1730" s="157" t="s">
        <v>2334</v>
      </c>
      <c r="D1730" s="158">
        <v>0</v>
      </c>
      <c r="E1730" s="158">
        <v>0</v>
      </c>
      <c r="F1730" s="158">
        <v>0</v>
      </c>
      <c r="G1730" s="159">
        <v>6500</v>
      </c>
    </row>
    <row r="1731" spans="1:7" ht="21.75" x14ac:dyDescent="0.25">
      <c r="A1731" s="314"/>
      <c r="B1731" s="157" t="s">
        <v>2443</v>
      </c>
      <c r="C1731" s="157" t="s">
        <v>2334</v>
      </c>
      <c r="D1731" s="158">
        <v>0</v>
      </c>
      <c r="E1731" s="158">
        <v>5800</v>
      </c>
      <c r="F1731" s="158">
        <v>0</v>
      </c>
      <c r="G1731" s="159">
        <v>0</v>
      </c>
    </row>
    <row r="1732" spans="1:7" ht="21.75" x14ac:dyDescent="0.25">
      <c r="A1732" s="314"/>
      <c r="B1732" s="157" t="s">
        <v>2444</v>
      </c>
      <c r="C1732" s="157" t="s">
        <v>2334</v>
      </c>
      <c r="D1732" s="158">
        <v>0</v>
      </c>
      <c r="E1732" s="158">
        <v>0</v>
      </c>
      <c r="F1732" s="158">
        <v>6500</v>
      </c>
      <c r="G1732" s="159">
        <v>0</v>
      </c>
    </row>
    <row r="1733" spans="1:7" ht="21.75" x14ac:dyDescent="0.25">
      <c r="A1733" s="314"/>
      <c r="B1733" s="157" t="s">
        <v>2445</v>
      </c>
      <c r="C1733" s="157" t="s">
        <v>2446</v>
      </c>
      <c r="D1733" s="158">
        <v>0</v>
      </c>
      <c r="E1733" s="158">
        <v>1000</v>
      </c>
      <c r="F1733" s="158">
        <v>1000</v>
      </c>
      <c r="G1733" s="159">
        <v>1000</v>
      </c>
    </row>
    <row r="1734" spans="1:7" x14ac:dyDescent="0.25">
      <c r="A1734" s="314"/>
      <c r="B1734" s="157" t="s">
        <v>2447</v>
      </c>
      <c r="C1734" s="157" t="s">
        <v>2448</v>
      </c>
      <c r="D1734" s="158">
        <v>200</v>
      </c>
      <c r="E1734" s="158">
        <v>0</v>
      </c>
      <c r="F1734" s="158">
        <v>0</v>
      </c>
      <c r="G1734" s="159">
        <v>0</v>
      </c>
    </row>
    <row r="1735" spans="1:7" x14ac:dyDescent="0.25">
      <c r="A1735" s="314"/>
      <c r="B1735" s="157" t="s">
        <v>2449</v>
      </c>
      <c r="C1735" s="157" t="s">
        <v>2450</v>
      </c>
      <c r="D1735" s="158">
        <v>300</v>
      </c>
      <c r="E1735" s="158">
        <v>0</v>
      </c>
      <c r="F1735" s="158">
        <v>0</v>
      </c>
      <c r="G1735" s="159">
        <v>0</v>
      </c>
    </row>
    <row r="1736" spans="1:7" ht="21.75" x14ac:dyDescent="0.25">
      <c r="A1736" s="314"/>
      <c r="B1736" s="157" t="s">
        <v>2451</v>
      </c>
      <c r="C1736" s="157" t="s">
        <v>2452</v>
      </c>
      <c r="D1736" s="158">
        <v>2700</v>
      </c>
      <c r="E1736" s="158">
        <v>2700</v>
      </c>
      <c r="F1736" s="158">
        <v>2700</v>
      </c>
      <c r="G1736" s="159">
        <v>2700</v>
      </c>
    </row>
    <row r="1737" spans="1:7" ht="21.75" x14ac:dyDescent="0.25">
      <c r="A1737" s="314"/>
      <c r="B1737" s="157" t="s">
        <v>2453</v>
      </c>
      <c r="C1737" s="157" t="s">
        <v>2454</v>
      </c>
      <c r="D1737" s="158">
        <v>200</v>
      </c>
      <c r="E1737" s="158">
        <v>200</v>
      </c>
      <c r="F1737" s="158">
        <v>200</v>
      </c>
      <c r="G1737" s="159">
        <v>200</v>
      </c>
    </row>
    <row r="1738" spans="1:7" x14ac:dyDescent="0.25">
      <c r="A1738" s="314"/>
      <c r="B1738" s="157" t="s">
        <v>2455</v>
      </c>
      <c r="C1738" s="157" t="s">
        <v>2456</v>
      </c>
      <c r="D1738" s="158">
        <v>250</v>
      </c>
      <c r="E1738" s="158">
        <v>250</v>
      </c>
      <c r="F1738" s="158">
        <v>250</v>
      </c>
      <c r="G1738" s="159">
        <v>250</v>
      </c>
    </row>
    <row r="1739" spans="1:7" x14ac:dyDescent="0.25">
      <c r="A1739" s="314"/>
      <c r="B1739" s="157" t="s">
        <v>2457</v>
      </c>
      <c r="C1739" s="157" t="s">
        <v>2458</v>
      </c>
      <c r="D1739" s="158">
        <v>200</v>
      </c>
      <c r="E1739" s="158">
        <v>0</v>
      </c>
      <c r="F1739" s="158">
        <v>0</v>
      </c>
      <c r="G1739" s="159">
        <v>0</v>
      </c>
    </row>
    <row r="1740" spans="1:7" x14ac:dyDescent="0.25">
      <c r="A1740" s="314"/>
      <c r="B1740" s="157" t="s">
        <v>2457</v>
      </c>
      <c r="C1740" s="157" t="s">
        <v>2459</v>
      </c>
      <c r="D1740" s="158">
        <v>0</v>
      </c>
      <c r="E1740" s="158">
        <v>200</v>
      </c>
      <c r="F1740" s="158">
        <v>200</v>
      </c>
      <c r="G1740" s="159">
        <v>200</v>
      </c>
    </row>
    <row r="1741" spans="1:7" ht="21.75" x14ac:dyDescent="0.25">
      <c r="A1741" s="314"/>
      <c r="B1741" s="157" t="s">
        <v>2460</v>
      </c>
      <c r="C1741" s="157" t="s">
        <v>2461</v>
      </c>
      <c r="D1741" s="158">
        <v>100</v>
      </c>
      <c r="E1741" s="158">
        <v>100</v>
      </c>
      <c r="F1741" s="158">
        <v>100</v>
      </c>
      <c r="G1741" s="159">
        <v>100</v>
      </c>
    </row>
    <row r="1742" spans="1:7" x14ac:dyDescent="0.25">
      <c r="A1742" s="314"/>
      <c r="B1742" s="157" t="s">
        <v>351</v>
      </c>
      <c r="C1742" s="157" t="s">
        <v>2374</v>
      </c>
      <c r="D1742" s="158">
        <v>200</v>
      </c>
      <c r="E1742" s="158">
        <v>200</v>
      </c>
      <c r="F1742" s="158">
        <v>200</v>
      </c>
      <c r="G1742" s="159">
        <v>200</v>
      </c>
    </row>
    <row r="1743" spans="1:7" x14ac:dyDescent="0.25">
      <c r="A1743" s="314"/>
      <c r="B1743" s="157" t="s">
        <v>351</v>
      </c>
      <c r="C1743" s="157" t="s">
        <v>2462</v>
      </c>
      <c r="D1743" s="158">
        <v>200</v>
      </c>
      <c r="E1743" s="158">
        <v>0</v>
      </c>
      <c r="F1743" s="158">
        <v>200</v>
      </c>
      <c r="G1743" s="159">
        <v>200</v>
      </c>
    </row>
    <row r="1744" spans="1:7" ht="21.75" x14ac:dyDescent="0.25">
      <c r="A1744" s="314"/>
      <c r="B1744" s="157" t="s">
        <v>351</v>
      </c>
      <c r="C1744" s="157" t="s">
        <v>2463</v>
      </c>
      <c r="D1744" s="158">
        <v>0</v>
      </c>
      <c r="E1744" s="158">
        <v>800</v>
      </c>
      <c r="F1744" s="158">
        <v>800</v>
      </c>
      <c r="G1744" s="159">
        <v>800</v>
      </c>
    </row>
    <row r="1745" spans="1:7" x14ac:dyDescent="0.25">
      <c r="A1745" s="314"/>
      <c r="B1745" s="157" t="s">
        <v>351</v>
      </c>
      <c r="C1745" s="157" t="s">
        <v>2464</v>
      </c>
      <c r="D1745" s="158">
        <v>1100</v>
      </c>
      <c r="E1745" s="158">
        <v>1100</v>
      </c>
      <c r="F1745" s="158">
        <v>1100</v>
      </c>
      <c r="G1745" s="159">
        <v>1100</v>
      </c>
    </row>
    <row r="1746" spans="1:7" ht="21.75" x14ac:dyDescent="0.25">
      <c r="A1746" s="314"/>
      <c r="B1746" s="157" t="s">
        <v>2465</v>
      </c>
      <c r="C1746" s="157" t="s">
        <v>2466</v>
      </c>
      <c r="D1746" s="158">
        <v>0</v>
      </c>
      <c r="E1746" s="158">
        <v>0</v>
      </c>
      <c r="F1746" s="158">
        <v>0</v>
      </c>
      <c r="G1746" s="159">
        <v>165</v>
      </c>
    </row>
    <row r="1747" spans="1:7" ht="21.75" x14ac:dyDescent="0.25">
      <c r="A1747" s="314"/>
      <c r="B1747" s="157" t="s">
        <v>2465</v>
      </c>
      <c r="C1747" s="157" t="s">
        <v>2467</v>
      </c>
      <c r="D1747" s="158">
        <v>0</v>
      </c>
      <c r="E1747" s="158">
        <v>165</v>
      </c>
      <c r="F1747" s="158">
        <v>165</v>
      </c>
      <c r="G1747" s="159">
        <v>0</v>
      </c>
    </row>
    <row r="1748" spans="1:7" ht="21.75" x14ac:dyDescent="0.25">
      <c r="A1748" s="314"/>
      <c r="B1748" s="157" t="s">
        <v>2465</v>
      </c>
      <c r="C1748" s="157" t="s">
        <v>2468</v>
      </c>
      <c r="D1748" s="158">
        <v>165</v>
      </c>
      <c r="E1748" s="158">
        <v>0</v>
      </c>
      <c r="F1748" s="158">
        <v>0</v>
      </c>
      <c r="G1748" s="159">
        <v>0</v>
      </c>
    </row>
    <row r="1749" spans="1:7" ht="21.75" x14ac:dyDescent="0.25">
      <c r="A1749" s="314"/>
      <c r="B1749" s="157" t="s">
        <v>2469</v>
      </c>
      <c r="C1749" s="157" t="s">
        <v>2470</v>
      </c>
      <c r="D1749" s="158">
        <v>100</v>
      </c>
      <c r="E1749" s="158">
        <v>0</v>
      </c>
      <c r="F1749" s="158">
        <v>0</v>
      </c>
      <c r="G1749" s="159">
        <v>0</v>
      </c>
    </row>
    <row r="1750" spans="1:7" ht="21.75" x14ac:dyDescent="0.25">
      <c r="A1750" s="314"/>
      <c r="B1750" s="157" t="s">
        <v>2469</v>
      </c>
      <c r="C1750" s="157" t="s">
        <v>2471</v>
      </c>
      <c r="D1750" s="158">
        <v>0</v>
      </c>
      <c r="E1750" s="158">
        <v>100</v>
      </c>
      <c r="F1750" s="158">
        <v>100</v>
      </c>
      <c r="G1750" s="159">
        <v>100</v>
      </c>
    </row>
    <row r="1751" spans="1:7" ht="21.75" x14ac:dyDescent="0.25">
      <c r="A1751" s="314"/>
      <c r="B1751" s="157" t="s">
        <v>2472</v>
      </c>
      <c r="C1751" s="157" t="s">
        <v>2473</v>
      </c>
      <c r="D1751" s="158">
        <v>100</v>
      </c>
      <c r="E1751" s="158">
        <v>100</v>
      </c>
      <c r="F1751" s="158">
        <v>100</v>
      </c>
      <c r="G1751" s="159">
        <v>100</v>
      </c>
    </row>
    <row r="1752" spans="1:7" ht="32.6" x14ac:dyDescent="0.25">
      <c r="A1752" s="314"/>
      <c r="B1752" s="157" t="s">
        <v>2474</v>
      </c>
      <c r="C1752" s="157" t="s">
        <v>2475</v>
      </c>
      <c r="D1752" s="158">
        <v>0</v>
      </c>
      <c r="E1752" s="158">
        <v>6500</v>
      </c>
      <c r="F1752" s="158">
        <v>6500</v>
      </c>
      <c r="G1752" s="159">
        <v>6500</v>
      </c>
    </row>
    <row r="1753" spans="1:7" x14ac:dyDescent="0.25">
      <c r="A1753" s="314"/>
      <c r="B1753" s="157" t="s">
        <v>2476</v>
      </c>
      <c r="C1753" s="157" t="s">
        <v>2462</v>
      </c>
      <c r="D1753" s="158">
        <v>0</v>
      </c>
      <c r="E1753" s="158">
        <v>200</v>
      </c>
      <c r="F1753" s="158">
        <v>200</v>
      </c>
      <c r="G1753" s="159">
        <v>200</v>
      </c>
    </row>
    <row r="1754" spans="1:7" ht="21.75" x14ac:dyDescent="0.25">
      <c r="A1754" s="314"/>
      <c r="B1754" s="157" t="s">
        <v>2476</v>
      </c>
      <c r="C1754" s="157" t="s">
        <v>2477</v>
      </c>
      <c r="D1754" s="158">
        <v>200</v>
      </c>
      <c r="E1754" s="158">
        <v>0</v>
      </c>
      <c r="F1754" s="158">
        <v>0</v>
      </c>
      <c r="G1754" s="159">
        <v>0</v>
      </c>
    </row>
    <row r="1755" spans="1:7" ht="21.75" x14ac:dyDescent="0.25">
      <c r="A1755" s="314"/>
      <c r="B1755" s="157" t="s">
        <v>228</v>
      </c>
      <c r="C1755" s="157" t="s">
        <v>2478</v>
      </c>
      <c r="D1755" s="158">
        <v>0</v>
      </c>
      <c r="E1755" s="158">
        <v>90</v>
      </c>
      <c r="F1755" s="158">
        <v>500</v>
      </c>
      <c r="G1755" s="159">
        <v>500</v>
      </c>
    </row>
    <row r="1756" spans="1:7" ht="21.75" x14ac:dyDescent="0.25">
      <c r="A1756" s="314"/>
      <c r="B1756" s="157" t="s">
        <v>228</v>
      </c>
      <c r="C1756" s="157" t="s">
        <v>2479</v>
      </c>
      <c r="D1756" s="158">
        <v>500</v>
      </c>
      <c r="E1756" s="158">
        <v>0</v>
      </c>
      <c r="F1756" s="158">
        <v>0</v>
      </c>
      <c r="G1756" s="159">
        <v>0</v>
      </c>
    </row>
    <row r="1757" spans="1:7" x14ac:dyDescent="0.25">
      <c r="A1757" s="314"/>
      <c r="B1757" s="157" t="s">
        <v>2480</v>
      </c>
      <c r="C1757" s="157" t="s">
        <v>2481</v>
      </c>
      <c r="D1757" s="158">
        <v>0</v>
      </c>
      <c r="E1757" s="158">
        <v>0</v>
      </c>
      <c r="F1757" s="158">
        <v>800</v>
      </c>
      <c r="G1757" s="159">
        <v>0</v>
      </c>
    </row>
    <row r="1758" spans="1:7" x14ac:dyDescent="0.25">
      <c r="A1758" s="314"/>
      <c r="B1758" s="157" t="s">
        <v>2480</v>
      </c>
      <c r="C1758" s="157" t="s">
        <v>2482</v>
      </c>
      <c r="D1758" s="158">
        <v>0</v>
      </c>
      <c r="E1758" s="158">
        <v>800</v>
      </c>
      <c r="F1758" s="158">
        <v>0</v>
      </c>
      <c r="G1758" s="159">
        <v>800</v>
      </c>
    </row>
    <row r="1759" spans="1:7" ht="21.75" x14ac:dyDescent="0.25">
      <c r="A1759" s="314"/>
      <c r="B1759" s="157" t="s">
        <v>2483</v>
      </c>
      <c r="C1759" s="157"/>
      <c r="D1759" s="158">
        <v>800</v>
      </c>
      <c r="E1759" s="158">
        <v>0</v>
      </c>
      <c r="F1759" s="158">
        <v>0</v>
      </c>
      <c r="G1759" s="159">
        <v>0</v>
      </c>
    </row>
    <row r="1760" spans="1:7" ht="21.75" x14ac:dyDescent="0.25">
      <c r="A1760" s="314"/>
      <c r="B1760" s="157" t="s">
        <v>2484</v>
      </c>
      <c r="C1760" s="157" t="s">
        <v>2485</v>
      </c>
      <c r="D1760" s="158">
        <v>1000</v>
      </c>
      <c r="E1760" s="158">
        <v>1000</v>
      </c>
      <c r="F1760" s="158">
        <v>1000</v>
      </c>
      <c r="G1760" s="159">
        <v>1000</v>
      </c>
    </row>
    <row r="1761" spans="1:7" x14ac:dyDescent="0.25">
      <c r="A1761" s="314"/>
      <c r="B1761" s="157" t="s">
        <v>2486</v>
      </c>
      <c r="C1761" s="157" t="s">
        <v>2482</v>
      </c>
      <c r="D1761" s="158">
        <v>500</v>
      </c>
      <c r="E1761" s="158">
        <v>0</v>
      </c>
      <c r="F1761" s="158">
        <v>0</v>
      </c>
      <c r="G1761" s="159">
        <v>0</v>
      </c>
    </row>
    <row r="1762" spans="1:7" ht="43.5" x14ac:dyDescent="0.25">
      <c r="A1762" s="314"/>
      <c r="B1762" s="157" t="s">
        <v>2487</v>
      </c>
      <c r="C1762" s="157" t="s">
        <v>2488</v>
      </c>
      <c r="D1762" s="158">
        <v>500</v>
      </c>
      <c r="E1762" s="158">
        <v>500</v>
      </c>
      <c r="F1762" s="158">
        <v>500</v>
      </c>
      <c r="G1762" s="159">
        <v>500</v>
      </c>
    </row>
    <row r="1763" spans="1:7" x14ac:dyDescent="0.25">
      <c r="A1763" s="314"/>
      <c r="B1763" s="157" t="s">
        <v>2487</v>
      </c>
      <c r="C1763" s="157" t="s">
        <v>2489</v>
      </c>
      <c r="D1763" s="158">
        <v>100</v>
      </c>
      <c r="E1763" s="158">
        <v>0</v>
      </c>
      <c r="F1763" s="158">
        <v>0</v>
      </c>
      <c r="G1763" s="159">
        <v>0</v>
      </c>
    </row>
    <row r="1764" spans="1:7" ht="21.75" x14ac:dyDescent="0.25">
      <c r="A1764" s="314"/>
      <c r="B1764" s="157" t="s">
        <v>2490</v>
      </c>
      <c r="C1764" s="157" t="s">
        <v>2491</v>
      </c>
      <c r="D1764" s="158">
        <v>0</v>
      </c>
      <c r="E1764" s="158">
        <v>2000</v>
      </c>
      <c r="F1764" s="158">
        <v>2000</v>
      </c>
      <c r="G1764" s="159">
        <v>2000</v>
      </c>
    </row>
    <row r="1765" spans="1:7" x14ac:dyDescent="0.25">
      <c r="A1765" s="314"/>
      <c r="B1765" s="157" t="s">
        <v>2492</v>
      </c>
      <c r="C1765" s="157" t="s">
        <v>2493</v>
      </c>
      <c r="D1765" s="158">
        <v>100</v>
      </c>
      <c r="E1765" s="158">
        <v>100</v>
      </c>
      <c r="F1765" s="158">
        <v>100</v>
      </c>
      <c r="G1765" s="159">
        <v>100</v>
      </c>
    </row>
    <row r="1766" spans="1:7" x14ac:dyDescent="0.25">
      <c r="A1766" s="314"/>
      <c r="B1766" s="157" t="s">
        <v>2494</v>
      </c>
      <c r="C1766" s="157" t="s">
        <v>2495</v>
      </c>
      <c r="D1766" s="158">
        <v>0</v>
      </c>
      <c r="E1766" s="158">
        <v>200</v>
      </c>
      <c r="F1766" s="158">
        <v>200</v>
      </c>
      <c r="G1766" s="159">
        <v>200</v>
      </c>
    </row>
    <row r="1767" spans="1:7" ht="21.75" x14ac:dyDescent="0.25">
      <c r="A1767" s="314"/>
      <c r="B1767" s="157" t="s">
        <v>2496</v>
      </c>
      <c r="C1767" s="157" t="s">
        <v>2497</v>
      </c>
      <c r="D1767" s="158">
        <v>1000</v>
      </c>
      <c r="E1767" s="158">
        <v>0</v>
      </c>
      <c r="F1767" s="158">
        <v>0</v>
      </c>
      <c r="G1767" s="159">
        <v>0</v>
      </c>
    </row>
    <row r="1768" spans="1:7" ht="32.6" x14ac:dyDescent="0.25">
      <c r="A1768" s="314"/>
      <c r="B1768" s="157" t="s">
        <v>2498</v>
      </c>
      <c r="C1768" s="157" t="s">
        <v>2499</v>
      </c>
      <c r="D1768" s="158">
        <v>519000</v>
      </c>
      <c r="E1768" s="158">
        <v>519000</v>
      </c>
      <c r="F1768" s="158">
        <v>519000</v>
      </c>
      <c r="G1768" s="159">
        <v>519000</v>
      </c>
    </row>
    <row r="1769" spans="1:7" x14ac:dyDescent="0.25">
      <c r="A1769" s="314"/>
      <c r="B1769" s="157" t="s">
        <v>2500</v>
      </c>
      <c r="C1769" s="157" t="s">
        <v>2501</v>
      </c>
      <c r="D1769" s="158">
        <v>0</v>
      </c>
      <c r="E1769" s="158">
        <v>200</v>
      </c>
      <c r="F1769" s="158">
        <v>200</v>
      </c>
      <c r="G1769" s="159">
        <v>200</v>
      </c>
    </row>
    <row r="1770" spans="1:7" x14ac:dyDescent="0.25">
      <c r="A1770" s="314"/>
      <c r="B1770" s="157" t="s">
        <v>2500</v>
      </c>
      <c r="C1770" s="157" t="s">
        <v>2502</v>
      </c>
      <c r="D1770" s="158">
        <v>200</v>
      </c>
      <c r="E1770" s="158">
        <v>200</v>
      </c>
      <c r="F1770" s="158">
        <v>200</v>
      </c>
      <c r="G1770" s="159">
        <v>200</v>
      </c>
    </row>
    <row r="1771" spans="1:7" x14ac:dyDescent="0.25">
      <c r="A1771" s="314"/>
      <c r="B1771" s="157" t="s">
        <v>2503</v>
      </c>
      <c r="C1771" s="157" t="s">
        <v>2504</v>
      </c>
      <c r="D1771" s="158">
        <v>300</v>
      </c>
      <c r="E1771" s="158">
        <v>300</v>
      </c>
      <c r="F1771" s="158">
        <v>300</v>
      </c>
      <c r="G1771" s="159">
        <v>300</v>
      </c>
    </row>
    <row r="1772" spans="1:7" x14ac:dyDescent="0.25">
      <c r="A1772" s="314"/>
      <c r="B1772" s="157" t="s">
        <v>2505</v>
      </c>
      <c r="C1772" s="157" t="s">
        <v>2506</v>
      </c>
      <c r="D1772" s="158">
        <v>0</v>
      </c>
      <c r="E1772" s="158">
        <v>200</v>
      </c>
      <c r="F1772" s="158">
        <v>200</v>
      </c>
      <c r="G1772" s="159">
        <v>200</v>
      </c>
    </row>
    <row r="1773" spans="1:7" x14ac:dyDescent="0.25">
      <c r="A1773" s="314"/>
      <c r="B1773" s="157" t="s">
        <v>2505</v>
      </c>
      <c r="C1773" s="157" t="s">
        <v>2507</v>
      </c>
      <c r="D1773" s="158">
        <v>0</v>
      </c>
      <c r="E1773" s="158">
        <v>0</v>
      </c>
      <c r="F1773" s="158">
        <v>400</v>
      </c>
      <c r="G1773" s="159">
        <v>400</v>
      </c>
    </row>
    <row r="1774" spans="1:7" ht="21.75" x14ac:dyDescent="0.25">
      <c r="A1774" s="314"/>
      <c r="B1774" s="157" t="s">
        <v>2508</v>
      </c>
      <c r="C1774" s="157" t="s">
        <v>2509</v>
      </c>
      <c r="D1774" s="158">
        <v>31200</v>
      </c>
      <c r="E1774" s="158">
        <v>30200</v>
      </c>
      <c r="F1774" s="158">
        <v>30200</v>
      </c>
      <c r="G1774" s="159">
        <v>30200</v>
      </c>
    </row>
    <row r="1775" spans="1:7" x14ac:dyDescent="0.25">
      <c r="A1775" s="314"/>
      <c r="B1775" s="157" t="s">
        <v>2510</v>
      </c>
      <c r="C1775" s="157" t="s">
        <v>2511</v>
      </c>
      <c r="D1775" s="158">
        <v>100</v>
      </c>
      <c r="E1775" s="158">
        <v>0</v>
      </c>
      <c r="F1775" s="158">
        <v>0</v>
      </c>
      <c r="G1775" s="159">
        <v>0</v>
      </c>
    </row>
    <row r="1776" spans="1:7" ht="21.75" x14ac:dyDescent="0.25">
      <c r="A1776" s="314"/>
      <c r="B1776" s="157"/>
      <c r="C1776" s="157" t="s">
        <v>2512</v>
      </c>
      <c r="D1776" s="158">
        <v>1300</v>
      </c>
      <c r="E1776" s="158">
        <v>0</v>
      </c>
      <c r="F1776" s="158">
        <v>0</v>
      </c>
      <c r="G1776" s="159">
        <v>0</v>
      </c>
    </row>
    <row r="1777" spans="1:7" ht="21.75" x14ac:dyDescent="0.25">
      <c r="A1777" s="314"/>
      <c r="B1777" s="157"/>
      <c r="C1777" s="157" t="s">
        <v>2513</v>
      </c>
      <c r="D1777" s="158">
        <v>1600</v>
      </c>
      <c r="E1777" s="158">
        <v>0</v>
      </c>
      <c r="F1777" s="158">
        <v>0</v>
      </c>
      <c r="G1777" s="159">
        <v>300</v>
      </c>
    </row>
    <row r="1778" spans="1:7" x14ac:dyDescent="0.25">
      <c r="A1778" s="314"/>
      <c r="B1778" s="157"/>
      <c r="C1778" s="157" t="s">
        <v>2514</v>
      </c>
      <c r="D1778" s="158">
        <v>700</v>
      </c>
      <c r="E1778" s="158">
        <v>0</v>
      </c>
      <c r="F1778" s="158">
        <v>0</v>
      </c>
      <c r="G1778" s="159">
        <v>0</v>
      </c>
    </row>
    <row r="1779" spans="1:7" ht="21.75" x14ac:dyDescent="0.25">
      <c r="A1779" s="314"/>
      <c r="B1779" s="157"/>
      <c r="C1779" s="157" t="s">
        <v>2515</v>
      </c>
      <c r="D1779" s="158">
        <v>960</v>
      </c>
      <c r="E1779" s="158">
        <v>0</v>
      </c>
      <c r="F1779" s="158">
        <v>0</v>
      </c>
      <c r="G1779" s="159">
        <v>0</v>
      </c>
    </row>
    <row r="1780" spans="1:7" x14ac:dyDescent="0.25">
      <c r="A1780" s="314"/>
      <c r="B1780" s="157"/>
      <c r="C1780" s="157" t="s">
        <v>2516</v>
      </c>
      <c r="D1780" s="158">
        <v>40</v>
      </c>
      <c r="E1780" s="158">
        <v>40</v>
      </c>
      <c r="F1780" s="158">
        <v>0</v>
      </c>
      <c r="G1780" s="159">
        <v>0</v>
      </c>
    </row>
    <row r="1781" spans="1:7" ht="21.75" x14ac:dyDescent="0.25">
      <c r="A1781" s="314"/>
      <c r="B1781" s="157"/>
      <c r="C1781" s="157" t="s">
        <v>2517</v>
      </c>
      <c r="D1781" s="158">
        <v>0</v>
      </c>
      <c r="E1781" s="158">
        <v>100</v>
      </c>
      <c r="F1781" s="158">
        <v>100</v>
      </c>
      <c r="G1781" s="159">
        <v>100</v>
      </c>
    </row>
    <row r="1782" spans="1:7" ht="21.75" x14ac:dyDescent="0.25">
      <c r="A1782" s="314"/>
      <c r="B1782" s="157"/>
      <c r="C1782" s="157" t="s">
        <v>2518</v>
      </c>
      <c r="D1782" s="158">
        <v>0</v>
      </c>
      <c r="E1782" s="158">
        <v>300</v>
      </c>
      <c r="F1782" s="158">
        <v>300</v>
      </c>
      <c r="G1782" s="159">
        <v>300</v>
      </c>
    </row>
    <row r="1783" spans="1:7" x14ac:dyDescent="0.25">
      <c r="A1783" s="314"/>
      <c r="B1783" s="157"/>
      <c r="C1783" s="157" t="s">
        <v>2519</v>
      </c>
      <c r="D1783" s="158">
        <v>0</v>
      </c>
      <c r="E1783" s="158">
        <v>600</v>
      </c>
      <c r="F1783" s="158">
        <v>600</v>
      </c>
      <c r="G1783" s="159">
        <v>300</v>
      </c>
    </row>
    <row r="1784" spans="1:7" x14ac:dyDescent="0.25">
      <c r="A1784" s="314"/>
      <c r="B1784" s="157"/>
      <c r="C1784" s="157" t="s">
        <v>2520</v>
      </c>
      <c r="D1784" s="158">
        <v>0</v>
      </c>
      <c r="E1784" s="158">
        <v>600</v>
      </c>
      <c r="F1784" s="158">
        <v>600</v>
      </c>
      <c r="G1784" s="159">
        <v>600</v>
      </c>
    </row>
    <row r="1785" spans="1:7" x14ac:dyDescent="0.25">
      <c r="A1785" s="315"/>
      <c r="B1785" s="157"/>
      <c r="C1785" s="157"/>
      <c r="D1785" s="158">
        <v>0</v>
      </c>
      <c r="E1785" s="158">
        <v>745</v>
      </c>
      <c r="F1785" s="158">
        <v>0</v>
      </c>
      <c r="G1785" s="159">
        <v>0</v>
      </c>
    </row>
    <row r="1786" spans="1:7" x14ac:dyDescent="0.25">
      <c r="A1786" s="316" t="s">
        <v>256</v>
      </c>
      <c r="B1786" s="316"/>
      <c r="C1786" s="317"/>
      <c r="D1786" s="160">
        <v>887485</v>
      </c>
      <c r="E1786" s="160">
        <v>881376</v>
      </c>
      <c r="F1786" s="160">
        <v>1045508</v>
      </c>
      <c r="G1786" s="161">
        <v>1047519</v>
      </c>
    </row>
    <row r="1787" spans="1:7" ht="43.5" x14ac:dyDescent="0.25">
      <c r="A1787" s="313" t="s">
        <v>257</v>
      </c>
      <c r="B1787" s="157" t="s">
        <v>2521</v>
      </c>
      <c r="C1787" s="157" t="s">
        <v>2522</v>
      </c>
      <c r="D1787" s="158">
        <v>412000</v>
      </c>
      <c r="E1787" s="158">
        <v>412000</v>
      </c>
      <c r="F1787" s="158">
        <v>412000</v>
      </c>
      <c r="G1787" s="159">
        <v>412000</v>
      </c>
    </row>
    <row r="1788" spans="1:7" x14ac:dyDescent="0.25">
      <c r="A1788" s="314"/>
      <c r="B1788" s="157" t="s">
        <v>2523</v>
      </c>
      <c r="C1788" s="157" t="s">
        <v>2524</v>
      </c>
      <c r="D1788" s="158">
        <v>3000</v>
      </c>
      <c r="E1788" s="158">
        <v>3000</v>
      </c>
      <c r="F1788" s="158">
        <v>3000</v>
      </c>
      <c r="G1788" s="159">
        <v>3000</v>
      </c>
    </row>
    <row r="1789" spans="1:7" x14ac:dyDescent="0.25">
      <c r="A1789" s="314"/>
      <c r="B1789" s="157" t="s">
        <v>2525</v>
      </c>
      <c r="C1789" s="157" t="s">
        <v>2526</v>
      </c>
      <c r="D1789" s="158">
        <v>1500</v>
      </c>
      <c r="E1789" s="158">
        <v>1500</v>
      </c>
      <c r="F1789" s="158">
        <v>1500</v>
      </c>
      <c r="G1789" s="159">
        <v>1500</v>
      </c>
    </row>
    <row r="1790" spans="1:7" ht="21.75" x14ac:dyDescent="0.25">
      <c r="A1790" s="314"/>
      <c r="B1790" s="157" t="s">
        <v>2133</v>
      </c>
      <c r="C1790" s="157" t="s">
        <v>2527</v>
      </c>
      <c r="D1790" s="158">
        <v>36000</v>
      </c>
      <c r="E1790" s="158">
        <v>36000</v>
      </c>
      <c r="F1790" s="158">
        <v>36000</v>
      </c>
      <c r="G1790" s="159">
        <v>36000</v>
      </c>
    </row>
    <row r="1791" spans="1:7" x14ac:dyDescent="0.25">
      <c r="A1791" s="314"/>
      <c r="B1791" s="157" t="s">
        <v>2528</v>
      </c>
      <c r="C1791" s="157" t="s">
        <v>2529</v>
      </c>
      <c r="D1791" s="158">
        <v>1500</v>
      </c>
      <c r="E1791" s="158">
        <v>1500</v>
      </c>
      <c r="F1791" s="158">
        <v>1500</v>
      </c>
      <c r="G1791" s="159">
        <v>1500</v>
      </c>
    </row>
    <row r="1792" spans="1:7" x14ac:dyDescent="0.25">
      <c r="A1792" s="314"/>
      <c r="B1792" s="157" t="s">
        <v>2530</v>
      </c>
      <c r="C1792" s="157" t="s">
        <v>2531</v>
      </c>
      <c r="D1792" s="158">
        <v>1500</v>
      </c>
      <c r="E1792" s="158">
        <v>1500</v>
      </c>
      <c r="F1792" s="158">
        <v>1500</v>
      </c>
      <c r="G1792" s="159">
        <v>1500</v>
      </c>
    </row>
    <row r="1793" spans="1:7" x14ac:dyDescent="0.25">
      <c r="A1793" s="314"/>
      <c r="B1793" s="157" t="s">
        <v>2532</v>
      </c>
      <c r="C1793" s="157" t="s">
        <v>2533</v>
      </c>
      <c r="D1793" s="158">
        <v>0</v>
      </c>
      <c r="E1793" s="158">
        <v>3200</v>
      </c>
      <c r="F1793" s="158">
        <v>3200</v>
      </c>
      <c r="G1793" s="159">
        <v>3200</v>
      </c>
    </row>
    <row r="1794" spans="1:7" x14ac:dyDescent="0.25">
      <c r="A1794" s="314"/>
      <c r="B1794" s="157" t="s">
        <v>2534</v>
      </c>
      <c r="C1794" s="157" t="s">
        <v>2535</v>
      </c>
      <c r="D1794" s="158">
        <v>10000</v>
      </c>
      <c r="E1794" s="158">
        <v>0</v>
      </c>
      <c r="F1794" s="158">
        <v>0</v>
      </c>
      <c r="G1794" s="159">
        <v>0</v>
      </c>
    </row>
    <row r="1795" spans="1:7" ht="21.75" x14ac:dyDescent="0.25">
      <c r="A1795" s="314"/>
      <c r="B1795" s="157" t="s">
        <v>2534</v>
      </c>
      <c r="C1795" s="157" t="s">
        <v>2536</v>
      </c>
      <c r="D1795" s="158">
        <v>0</v>
      </c>
      <c r="E1795" s="158">
        <v>10000</v>
      </c>
      <c r="F1795" s="158">
        <v>0</v>
      </c>
      <c r="G1795" s="159">
        <v>0</v>
      </c>
    </row>
    <row r="1796" spans="1:7" x14ac:dyDescent="0.25">
      <c r="A1796" s="314"/>
      <c r="B1796" s="157" t="s">
        <v>2537</v>
      </c>
      <c r="C1796" s="157" t="s">
        <v>2538</v>
      </c>
      <c r="D1796" s="158">
        <v>15000</v>
      </c>
      <c r="E1796" s="158">
        <v>0</v>
      </c>
      <c r="F1796" s="158">
        <v>0</v>
      </c>
      <c r="G1796" s="159">
        <v>0</v>
      </c>
    </row>
    <row r="1797" spans="1:7" ht="21.75" x14ac:dyDescent="0.25">
      <c r="A1797" s="314"/>
      <c r="B1797" s="157" t="s">
        <v>2539</v>
      </c>
      <c r="C1797" s="157" t="s">
        <v>2540</v>
      </c>
      <c r="D1797" s="158">
        <v>7000</v>
      </c>
      <c r="E1797" s="158">
        <v>7000</v>
      </c>
      <c r="F1797" s="158">
        <v>7000</v>
      </c>
      <c r="G1797" s="159">
        <v>7000</v>
      </c>
    </row>
    <row r="1798" spans="1:7" x14ac:dyDescent="0.25">
      <c r="A1798" s="314"/>
      <c r="B1798" s="157" t="s">
        <v>2541</v>
      </c>
      <c r="C1798" s="157"/>
      <c r="D1798" s="158">
        <v>0</v>
      </c>
      <c r="E1798" s="158">
        <v>26000</v>
      </c>
      <c r="F1798" s="158">
        <v>27000</v>
      </c>
      <c r="G1798" s="159">
        <v>27000</v>
      </c>
    </row>
    <row r="1799" spans="1:7" ht="21.75" x14ac:dyDescent="0.25">
      <c r="A1799" s="314"/>
      <c r="B1799" s="157" t="s">
        <v>2542</v>
      </c>
      <c r="C1799" s="157" t="s">
        <v>2543</v>
      </c>
      <c r="D1799" s="158">
        <v>6500</v>
      </c>
      <c r="E1799" s="158">
        <v>6500</v>
      </c>
      <c r="F1799" s="158">
        <v>6500</v>
      </c>
      <c r="G1799" s="159">
        <v>6500</v>
      </c>
    </row>
    <row r="1800" spans="1:7" x14ac:dyDescent="0.25">
      <c r="A1800" s="314"/>
      <c r="B1800" s="157" t="s">
        <v>2544</v>
      </c>
      <c r="C1800" s="157" t="s">
        <v>2545</v>
      </c>
      <c r="D1800" s="158">
        <v>28000</v>
      </c>
      <c r="E1800" s="158">
        <v>0</v>
      </c>
      <c r="F1800" s="158">
        <v>0</v>
      </c>
      <c r="G1800" s="159">
        <v>0</v>
      </c>
    </row>
    <row r="1801" spans="1:7" x14ac:dyDescent="0.25">
      <c r="A1801" s="314"/>
      <c r="B1801" s="157" t="s">
        <v>2546</v>
      </c>
      <c r="C1801" s="157"/>
      <c r="D1801" s="158">
        <v>0</v>
      </c>
      <c r="E1801" s="158">
        <v>2700</v>
      </c>
      <c r="F1801" s="158">
        <v>2700</v>
      </c>
      <c r="G1801" s="159">
        <v>2900</v>
      </c>
    </row>
    <row r="1802" spans="1:7" ht="21.75" x14ac:dyDescent="0.25">
      <c r="A1802" s="314"/>
      <c r="B1802" s="157" t="s">
        <v>2547</v>
      </c>
      <c r="C1802" s="157" t="s">
        <v>2548</v>
      </c>
      <c r="D1802" s="158">
        <v>2400</v>
      </c>
      <c r="E1802" s="158">
        <v>2400</v>
      </c>
      <c r="F1802" s="158">
        <v>2500</v>
      </c>
      <c r="G1802" s="159">
        <v>2500</v>
      </c>
    </row>
    <row r="1803" spans="1:7" x14ac:dyDescent="0.25">
      <c r="A1803" s="314"/>
      <c r="B1803" s="157" t="s">
        <v>2549</v>
      </c>
      <c r="C1803" s="157" t="s">
        <v>2550</v>
      </c>
      <c r="D1803" s="158">
        <v>1800</v>
      </c>
      <c r="E1803" s="158">
        <v>1800</v>
      </c>
      <c r="F1803" s="158">
        <v>1800</v>
      </c>
      <c r="G1803" s="159">
        <v>1800</v>
      </c>
    </row>
    <row r="1804" spans="1:7" ht="21.75" x14ac:dyDescent="0.25">
      <c r="A1804" s="314"/>
      <c r="B1804" s="157" t="s">
        <v>2551</v>
      </c>
      <c r="C1804" s="157" t="s">
        <v>2552</v>
      </c>
      <c r="D1804" s="158">
        <v>6600</v>
      </c>
      <c r="E1804" s="158">
        <v>6600</v>
      </c>
      <c r="F1804" s="158">
        <v>6600</v>
      </c>
      <c r="G1804" s="159">
        <v>6600</v>
      </c>
    </row>
    <row r="1805" spans="1:7" ht="21.75" x14ac:dyDescent="0.25">
      <c r="A1805" s="314"/>
      <c r="B1805" s="157" t="s">
        <v>2553</v>
      </c>
      <c r="C1805" s="157" t="s">
        <v>2554</v>
      </c>
      <c r="D1805" s="158">
        <v>10000</v>
      </c>
      <c r="E1805" s="158">
        <v>0</v>
      </c>
      <c r="F1805" s="158">
        <v>0</v>
      </c>
      <c r="G1805" s="159">
        <v>0</v>
      </c>
    </row>
    <row r="1806" spans="1:7" x14ac:dyDescent="0.25">
      <c r="A1806" s="314"/>
      <c r="B1806" s="157" t="s">
        <v>2555</v>
      </c>
      <c r="C1806" s="157" t="s">
        <v>2556</v>
      </c>
      <c r="D1806" s="158">
        <v>0</v>
      </c>
      <c r="E1806" s="158">
        <v>1000</v>
      </c>
      <c r="F1806" s="158">
        <v>1000</v>
      </c>
      <c r="G1806" s="159">
        <v>1000</v>
      </c>
    </row>
    <row r="1807" spans="1:7" x14ac:dyDescent="0.25">
      <c r="A1807" s="314"/>
      <c r="B1807" s="157" t="s">
        <v>2557</v>
      </c>
      <c r="C1807" s="157"/>
      <c r="D1807" s="158">
        <v>0</v>
      </c>
      <c r="E1807" s="158">
        <v>5000</v>
      </c>
      <c r="F1807" s="158">
        <v>5000</v>
      </c>
      <c r="G1807" s="159">
        <v>6000</v>
      </c>
    </row>
    <row r="1808" spans="1:7" x14ac:dyDescent="0.25">
      <c r="A1808" s="314"/>
      <c r="B1808" s="157" t="s">
        <v>2558</v>
      </c>
      <c r="C1808" s="157" t="s">
        <v>2559</v>
      </c>
      <c r="D1808" s="158">
        <v>6000</v>
      </c>
      <c r="E1808" s="158">
        <v>6000</v>
      </c>
      <c r="F1808" s="158">
        <v>6000</v>
      </c>
      <c r="G1808" s="159">
        <v>6000</v>
      </c>
    </row>
    <row r="1809" spans="1:7" ht="21.75" x14ac:dyDescent="0.25">
      <c r="A1809" s="314"/>
      <c r="B1809" s="157" t="s">
        <v>2560</v>
      </c>
      <c r="C1809" s="157" t="s">
        <v>2561</v>
      </c>
      <c r="D1809" s="158">
        <v>0</v>
      </c>
      <c r="E1809" s="158">
        <v>4600</v>
      </c>
      <c r="F1809" s="158">
        <v>4600</v>
      </c>
      <c r="G1809" s="159">
        <v>0</v>
      </c>
    </row>
    <row r="1810" spans="1:7" ht="21.75" x14ac:dyDescent="0.25">
      <c r="A1810" s="314"/>
      <c r="B1810" s="157" t="s">
        <v>2560</v>
      </c>
      <c r="C1810" s="157" t="s">
        <v>2562</v>
      </c>
      <c r="D1810" s="158">
        <v>4600</v>
      </c>
      <c r="E1810" s="158">
        <v>0</v>
      </c>
      <c r="F1810" s="158">
        <v>0</v>
      </c>
      <c r="G1810" s="159">
        <v>0</v>
      </c>
    </row>
    <row r="1811" spans="1:7" ht="21.75" x14ac:dyDescent="0.25">
      <c r="A1811" s="314"/>
      <c r="B1811" s="157" t="s">
        <v>2563</v>
      </c>
      <c r="C1811" s="157" t="s">
        <v>2561</v>
      </c>
      <c r="D1811" s="158">
        <v>0</v>
      </c>
      <c r="E1811" s="158">
        <v>0</v>
      </c>
      <c r="F1811" s="158">
        <v>0</v>
      </c>
      <c r="G1811" s="159">
        <v>4600</v>
      </c>
    </row>
    <row r="1812" spans="1:7" x14ac:dyDescent="0.25">
      <c r="A1812" s="314"/>
      <c r="B1812" s="157" t="s">
        <v>2564</v>
      </c>
      <c r="C1812" s="157" t="s">
        <v>2565</v>
      </c>
      <c r="D1812" s="158">
        <v>55000</v>
      </c>
      <c r="E1812" s="158">
        <v>0</v>
      </c>
      <c r="F1812" s="158">
        <v>0</v>
      </c>
      <c r="G1812" s="159">
        <v>0</v>
      </c>
    </row>
    <row r="1813" spans="1:7" x14ac:dyDescent="0.25">
      <c r="A1813" s="314"/>
      <c r="B1813" s="157" t="s">
        <v>2566</v>
      </c>
      <c r="C1813" s="157" t="s">
        <v>2567</v>
      </c>
      <c r="D1813" s="158">
        <v>3000</v>
      </c>
      <c r="E1813" s="158">
        <v>3000</v>
      </c>
      <c r="F1813" s="158">
        <v>3000</v>
      </c>
      <c r="G1813" s="159">
        <v>3000</v>
      </c>
    </row>
    <row r="1814" spans="1:7" x14ac:dyDescent="0.25">
      <c r="A1814" s="314"/>
      <c r="B1814" s="157" t="s">
        <v>2568</v>
      </c>
      <c r="C1814" s="157" t="s">
        <v>2569</v>
      </c>
      <c r="D1814" s="158">
        <v>300</v>
      </c>
      <c r="E1814" s="158">
        <v>300</v>
      </c>
      <c r="F1814" s="158">
        <v>600</v>
      </c>
      <c r="G1814" s="159">
        <v>600</v>
      </c>
    </row>
    <row r="1815" spans="1:7" x14ac:dyDescent="0.25">
      <c r="A1815" s="314"/>
      <c r="B1815" s="157" t="s">
        <v>2570</v>
      </c>
      <c r="C1815" s="157"/>
      <c r="D1815" s="158">
        <v>0</v>
      </c>
      <c r="E1815" s="158">
        <v>1300</v>
      </c>
      <c r="F1815" s="158">
        <v>1400</v>
      </c>
      <c r="G1815" s="159">
        <v>1400</v>
      </c>
    </row>
    <row r="1816" spans="1:7" x14ac:dyDescent="0.25">
      <c r="A1816" s="314"/>
      <c r="B1816" s="157" t="s">
        <v>2571</v>
      </c>
      <c r="C1816" s="157" t="s">
        <v>2572</v>
      </c>
      <c r="D1816" s="158">
        <v>6300</v>
      </c>
      <c r="E1816" s="158">
        <v>6300</v>
      </c>
      <c r="F1816" s="158">
        <v>6300</v>
      </c>
      <c r="G1816" s="159">
        <v>6300</v>
      </c>
    </row>
    <row r="1817" spans="1:7" ht="21.75" x14ac:dyDescent="0.25">
      <c r="A1817" s="314"/>
      <c r="B1817" s="157" t="s">
        <v>2573</v>
      </c>
      <c r="C1817" s="157" t="s">
        <v>2574</v>
      </c>
      <c r="D1817" s="158">
        <v>2800</v>
      </c>
      <c r="E1817" s="158">
        <v>2800</v>
      </c>
      <c r="F1817" s="158">
        <v>2900</v>
      </c>
      <c r="G1817" s="159">
        <v>2900</v>
      </c>
    </row>
    <row r="1818" spans="1:7" x14ac:dyDescent="0.25">
      <c r="A1818" s="314"/>
      <c r="B1818" s="157" t="s">
        <v>2575</v>
      </c>
      <c r="C1818" s="157" t="s">
        <v>2576</v>
      </c>
      <c r="D1818" s="158">
        <v>0</v>
      </c>
      <c r="E1818" s="158">
        <v>63200</v>
      </c>
      <c r="F1818" s="158">
        <v>63200</v>
      </c>
      <c r="G1818" s="159">
        <v>63200</v>
      </c>
    </row>
    <row r="1819" spans="1:7" ht="21.75" x14ac:dyDescent="0.25">
      <c r="A1819" s="314"/>
      <c r="B1819" s="157" t="s">
        <v>2577</v>
      </c>
      <c r="C1819" s="157" t="s">
        <v>2578</v>
      </c>
      <c r="D1819" s="158">
        <v>1200</v>
      </c>
      <c r="E1819" s="158">
        <v>1200</v>
      </c>
      <c r="F1819" s="158">
        <v>2000</v>
      </c>
      <c r="G1819" s="159">
        <v>2000</v>
      </c>
    </row>
    <row r="1820" spans="1:7" ht="32.6" x14ac:dyDescent="0.25">
      <c r="A1820" s="314"/>
      <c r="B1820" s="157" t="s">
        <v>2579</v>
      </c>
      <c r="C1820" s="157" t="s">
        <v>2580</v>
      </c>
      <c r="D1820" s="158">
        <v>4000</v>
      </c>
      <c r="E1820" s="158">
        <v>0</v>
      </c>
      <c r="F1820" s="158">
        <v>0</v>
      </c>
      <c r="G1820" s="159">
        <v>0</v>
      </c>
    </row>
    <row r="1821" spans="1:7" ht="32.6" x14ac:dyDescent="0.25">
      <c r="A1821" s="314"/>
      <c r="B1821" s="157" t="s">
        <v>2579</v>
      </c>
      <c r="C1821" s="157" t="s">
        <v>2581</v>
      </c>
      <c r="D1821" s="158">
        <v>0</v>
      </c>
      <c r="E1821" s="158">
        <v>4000</v>
      </c>
      <c r="F1821" s="158">
        <v>4000</v>
      </c>
      <c r="G1821" s="159">
        <v>4000</v>
      </c>
    </row>
    <row r="1822" spans="1:7" x14ac:dyDescent="0.25">
      <c r="A1822" s="314"/>
      <c r="B1822" s="157" t="s">
        <v>2582</v>
      </c>
      <c r="C1822" s="157" t="s">
        <v>2583</v>
      </c>
      <c r="D1822" s="158">
        <v>2700</v>
      </c>
      <c r="E1822" s="158">
        <v>0</v>
      </c>
      <c r="F1822" s="158">
        <v>0</v>
      </c>
      <c r="G1822" s="159">
        <v>0</v>
      </c>
    </row>
    <row r="1823" spans="1:7" x14ac:dyDescent="0.25">
      <c r="A1823" s="314"/>
      <c r="B1823" s="157" t="s">
        <v>2584</v>
      </c>
      <c r="C1823" s="157" t="s">
        <v>2585</v>
      </c>
      <c r="D1823" s="158">
        <v>10000</v>
      </c>
      <c r="E1823" s="158">
        <v>10000</v>
      </c>
      <c r="F1823" s="158">
        <v>20000</v>
      </c>
      <c r="G1823" s="159">
        <v>20000</v>
      </c>
    </row>
    <row r="1824" spans="1:7" ht="21.75" x14ac:dyDescent="0.25">
      <c r="A1824" s="314"/>
      <c r="B1824" s="157" t="s">
        <v>2586</v>
      </c>
      <c r="C1824" s="157" t="s">
        <v>2587</v>
      </c>
      <c r="D1824" s="158">
        <v>30000</v>
      </c>
      <c r="E1824" s="158">
        <v>30000</v>
      </c>
      <c r="F1824" s="158">
        <v>30000</v>
      </c>
      <c r="G1824" s="159">
        <v>30000</v>
      </c>
    </row>
    <row r="1825" spans="1:7" x14ac:dyDescent="0.25">
      <c r="A1825" s="314"/>
      <c r="B1825" s="157" t="s">
        <v>2588</v>
      </c>
      <c r="C1825" s="157" t="s">
        <v>2589</v>
      </c>
      <c r="D1825" s="158">
        <v>68400</v>
      </c>
      <c r="E1825" s="158">
        <v>68400</v>
      </c>
      <c r="F1825" s="158">
        <v>55500</v>
      </c>
      <c r="G1825" s="159">
        <v>55500</v>
      </c>
    </row>
    <row r="1826" spans="1:7" ht="21.75" x14ac:dyDescent="0.25">
      <c r="A1826" s="314"/>
      <c r="B1826" s="157" t="s">
        <v>2590</v>
      </c>
      <c r="C1826" s="157" t="s">
        <v>2591</v>
      </c>
      <c r="D1826" s="158">
        <v>8000</v>
      </c>
      <c r="E1826" s="158">
        <v>0</v>
      </c>
      <c r="F1826" s="158">
        <v>0</v>
      </c>
      <c r="G1826" s="159">
        <v>0</v>
      </c>
    </row>
    <row r="1827" spans="1:7" ht="21.75" x14ac:dyDescent="0.25">
      <c r="A1827" s="314"/>
      <c r="B1827" s="157" t="s">
        <v>2592</v>
      </c>
      <c r="C1827" s="157" t="s">
        <v>2593</v>
      </c>
      <c r="D1827" s="158">
        <v>4900</v>
      </c>
      <c r="E1827" s="158">
        <v>4900</v>
      </c>
      <c r="F1827" s="158">
        <v>0</v>
      </c>
      <c r="G1827" s="159">
        <v>0</v>
      </c>
    </row>
    <row r="1828" spans="1:7" x14ac:dyDescent="0.25">
      <c r="A1828" s="314"/>
      <c r="B1828" s="157" t="s">
        <v>2594</v>
      </c>
      <c r="C1828" s="157" t="s">
        <v>2595</v>
      </c>
      <c r="D1828" s="158">
        <v>600</v>
      </c>
      <c r="E1828" s="158">
        <v>600</v>
      </c>
      <c r="F1828" s="158">
        <v>600</v>
      </c>
      <c r="G1828" s="159">
        <v>600</v>
      </c>
    </row>
    <row r="1829" spans="1:7" x14ac:dyDescent="0.25">
      <c r="A1829" s="314"/>
      <c r="B1829" s="157" t="s">
        <v>2596</v>
      </c>
      <c r="C1829" s="157" t="s">
        <v>2597</v>
      </c>
      <c r="D1829" s="158">
        <v>0</v>
      </c>
      <c r="E1829" s="158">
        <v>0</v>
      </c>
      <c r="F1829" s="158">
        <v>2000</v>
      </c>
      <c r="G1829" s="159">
        <v>2000</v>
      </c>
    </row>
    <row r="1830" spans="1:7" x14ac:dyDescent="0.25">
      <c r="A1830" s="314"/>
      <c r="B1830" s="157" t="s">
        <v>2596</v>
      </c>
      <c r="C1830" s="157" t="s">
        <v>2598</v>
      </c>
      <c r="D1830" s="158">
        <v>0</v>
      </c>
      <c r="E1830" s="158">
        <v>0</v>
      </c>
      <c r="F1830" s="158">
        <v>5000</v>
      </c>
      <c r="G1830" s="159">
        <v>5000</v>
      </c>
    </row>
    <row r="1831" spans="1:7" ht="21.75" x14ac:dyDescent="0.25">
      <c r="A1831" s="314"/>
      <c r="B1831" s="157" t="s">
        <v>2599</v>
      </c>
      <c r="C1831" s="157" t="s">
        <v>2600</v>
      </c>
      <c r="D1831" s="158">
        <v>2000</v>
      </c>
      <c r="E1831" s="158">
        <v>2300</v>
      </c>
      <c r="F1831" s="158">
        <v>2300</v>
      </c>
      <c r="G1831" s="159">
        <v>2300</v>
      </c>
    </row>
    <row r="1832" spans="1:7" x14ac:dyDescent="0.25">
      <c r="A1832" s="314"/>
      <c r="B1832" s="157" t="s">
        <v>275</v>
      </c>
      <c r="C1832" s="157" t="s">
        <v>2601</v>
      </c>
      <c r="D1832" s="158">
        <v>0</v>
      </c>
      <c r="E1832" s="158">
        <v>24700</v>
      </c>
      <c r="F1832" s="158">
        <v>0</v>
      </c>
      <c r="G1832" s="159">
        <v>0</v>
      </c>
    </row>
    <row r="1833" spans="1:7" x14ac:dyDescent="0.25">
      <c r="A1833" s="314"/>
      <c r="B1833" s="157" t="s">
        <v>275</v>
      </c>
      <c r="C1833" s="157" t="s">
        <v>2602</v>
      </c>
      <c r="D1833" s="158">
        <v>0</v>
      </c>
      <c r="E1833" s="158">
        <v>0</v>
      </c>
      <c r="F1833" s="158">
        <v>0</v>
      </c>
      <c r="G1833" s="159">
        <v>27000</v>
      </c>
    </row>
    <row r="1834" spans="1:7" x14ac:dyDescent="0.25">
      <c r="A1834" s="314"/>
      <c r="B1834" s="157" t="s">
        <v>275</v>
      </c>
      <c r="C1834" s="157" t="s">
        <v>2603</v>
      </c>
      <c r="D1834" s="158">
        <v>24700</v>
      </c>
      <c r="E1834" s="158">
        <v>0</v>
      </c>
      <c r="F1834" s="158">
        <v>0</v>
      </c>
      <c r="G1834" s="159">
        <v>0</v>
      </c>
    </row>
    <row r="1835" spans="1:7" x14ac:dyDescent="0.25">
      <c r="A1835" s="314"/>
      <c r="B1835" s="157" t="s">
        <v>275</v>
      </c>
      <c r="C1835" s="157"/>
      <c r="D1835" s="158">
        <v>0</v>
      </c>
      <c r="E1835" s="158">
        <v>0</v>
      </c>
      <c r="F1835" s="158">
        <v>26000</v>
      </c>
      <c r="G1835" s="159">
        <v>0</v>
      </c>
    </row>
    <row r="1836" spans="1:7" x14ac:dyDescent="0.25">
      <c r="A1836" s="314"/>
      <c r="B1836" s="157" t="s">
        <v>2604</v>
      </c>
      <c r="C1836" s="157" t="s">
        <v>2605</v>
      </c>
      <c r="D1836" s="158">
        <v>2000</v>
      </c>
      <c r="E1836" s="158">
        <v>0</v>
      </c>
      <c r="F1836" s="158">
        <v>0</v>
      </c>
      <c r="G1836" s="159">
        <v>0</v>
      </c>
    </row>
    <row r="1837" spans="1:7" x14ac:dyDescent="0.25">
      <c r="A1837" s="314"/>
      <c r="B1837" s="157" t="s">
        <v>2606</v>
      </c>
      <c r="C1837" s="157" t="s">
        <v>2607</v>
      </c>
      <c r="D1837" s="158">
        <v>11500</v>
      </c>
      <c r="E1837" s="158">
        <v>0</v>
      </c>
      <c r="F1837" s="158">
        <v>0</v>
      </c>
      <c r="G1837" s="159">
        <v>0</v>
      </c>
    </row>
    <row r="1838" spans="1:7" x14ac:dyDescent="0.25">
      <c r="A1838" s="314"/>
      <c r="B1838" s="157" t="s">
        <v>2606</v>
      </c>
      <c r="C1838" s="157" t="s">
        <v>2608</v>
      </c>
      <c r="D1838" s="158">
        <v>0</v>
      </c>
      <c r="E1838" s="158">
        <v>11500</v>
      </c>
      <c r="F1838" s="158">
        <v>11500</v>
      </c>
      <c r="G1838" s="159">
        <v>11500</v>
      </c>
    </row>
    <row r="1839" spans="1:7" ht="21.75" x14ac:dyDescent="0.25">
      <c r="A1839" s="314"/>
      <c r="B1839" s="157" t="s">
        <v>2609</v>
      </c>
      <c r="C1839" s="157" t="s">
        <v>2610</v>
      </c>
      <c r="D1839" s="158">
        <v>1000</v>
      </c>
      <c r="E1839" s="158">
        <v>0</v>
      </c>
      <c r="F1839" s="158">
        <v>0</v>
      </c>
      <c r="G1839" s="159">
        <v>0</v>
      </c>
    </row>
    <row r="1840" spans="1:7" ht="21.75" x14ac:dyDescent="0.25">
      <c r="A1840" s="314"/>
      <c r="B1840" s="157" t="s">
        <v>2611</v>
      </c>
      <c r="C1840" s="157" t="s">
        <v>2612</v>
      </c>
      <c r="D1840" s="158">
        <v>12500</v>
      </c>
      <c r="E1840" s="158">
        <v>12500</v>
      </c>
      <c r="F1840" s="158">
        <v>12500</v>
      </c>
      <c r="G1840" s="159">
        <v>12500</v>
      </c>
    </row>
    <row r="1841" spans="1:7" x14ac:dyDescent="0.25">
      <c r="A1841" s="314"/>
      <c r="B1841" s="157" t="s">
        <v>2613</v>
      </c>
      <c r="C1841" s="157" t="s">
        <v>2614</v>
      </c>
      <c r="D1841" s="158">
        <v>1000</v>
      </c>
      <c r="E1841" s="158">
        <v>1000</v>
      </c>
      <c r="F1841" s="158">
        <v>1000</v>
      </c>
      <c r="G1841" s="159">
        <v>1000</v>
      </c>
    </row>
    <row r="1842" spans="1:7" ht="32.6" x14ac:dyDescent="0.25">
      <c r="A1842" s="314"/>
      <c r="B1842" s="157" t="s">
        <v>2613</v>
      </c>
      <c r="C1842" s="157" t="s">
        <v>2615</v>
      </c>
      <c r="D1842" s="158">
        <v>30000</v>
      </c>
      <c r="E1842" s="158">
        <v>30000</v>
      </c>
      <c r="F1842" s="158">
        <v>30000</v>
      </c>
      <c r="G1842" s="159">
        <v>30000</v>
      </c>
    </row>
    <row r="1843" spans="1:7" ht="21.75" x14ac:dyDescent="0.25">
      <c r="A1843" s="314"/>
      <c r="B1843" s="157" t="s">
        <v>2616</v>
      </c>
      <c r="C1843" s="157" t="s">
        <v>2617</v>
      </c>
      <c r="D1843" s="158">
        <v>0</v>
      </c>
      <c r="E1843" s="158">
        <v>0</v>
      </c>
      <c r="F1843" s="158">
        <v>600</v>
      </c>
      <c r="G1843" s="159">
        <v>600</v>
      </c>
    </row>
    <row r="1844" spans="1:7" x14ac:dyDescent="0.25">
      <c r="A1844" s="314"/>
      <c r="B1844" s="157" t="s">
        <v>2618</v>
      </c>
      <c r="C1844" s="157" t="s">
        <v>2619</v>
      </c>
      <c r="D1844" s="158">
        <v>2000</v>
      </c>
      <c r="E1844" s="158">
        <v>2000</v>
      </c>
      <c r="F1844" s="158">
        <v>0</v>
      </c>
      <c r="G1844" s="159">
        <v>0</v>
      </c>
    </row>
    <row r="1845" spans="1:7" x14ac:dyDescent="0.25">
      <c r="A1845" s="314"/>
      <c r="B1845" s="157" t="s">
        <v>2620</v>
      </c>
      <c r="C1845" s="157" t="s">
        <v>2621</v>
      </c>
      <c r="D1845" s="158">
        <v>0</v>
      </c>
      <c r="E1845" s="158">
        <v>21000</v>
      </c>
      <c r="F1845" s="158">
        <v>21000</v>
      </c>
      <c r="G1845" s="159">
        <v>21000</v>
      </c>
    </row>
    <row r="1846" spans="1:7" ht="21.75" x14ac:dyDescent="0.25">
      <c r="A1846" s="314"/>
      <c r="B1846" s="157" t="s">
        <v>2622</v>
      </c>
      <c r="C1846" s="157" t="s">
        <v>2623</v>
      </c>
      <c r="D1846" s="158">
        <v>5800</v>
      </c>
      <c r="E1846" s="158">
        <v>0</v>
      </c>
      <c r="F1846" s="158">
        <v>0</v>
      </c>
      <c r="G1846" s="159">
        <v>0</v>
      </c>
    </row>
    <row r="1847" spans="1:7" x14ac:dyDescent="0.25">
      <c r="A1847" s="314"/>
      <c r="B1847" s="157" t="s">
        <v>2622</v>
      </c>
      <c r="C1847" s="157" t="s">
        <v>2624</v>
      </c>
      <c r="D1847" s="158">
        <v>0</v>
      </c>
      <c r="E1847" s="158">
        <v>0</v>
      </c>
      <c r="F1847" s="158">
        <v>3800</v>
      </c>
      <c r="G1847" s="159">
        <v>3800</v>
      </c>
    </row>
    <row r="1848" spans="1:7" x14ac:dyDescent="0.25">
      <c r="A1848" s="314"/>
      <c r="B1848" s="157" t="s">
        <v>2625</v>
      </c>
      <c r="C1848" s="157"/>
      <c r="D1848" s="158">
        <v>0</v>
      </c>
      <c r="E1848" s="158">
        <v>10000</v>
      </c>
      <c r="F1848" s="158">
        <v>11000</v>
      </c>
      <c r="G1848" s="159">
        <v>11000</v>
      </c>
    </row>
    <row r="1849" spans="1:7" ht="21.75" x14ac:dyDescent="0.25">
      <c r="A1849" s="314"/>
      <c r="B1849" s="157" t="s">
        <v>2626</v>
      </c>
      <c r="C1849" s="157" t="s">
        <v>2627</v>
      </c>
      <c r="D1849" s="158">
        <v>200</v>
      </c>
      <c r="E1849" s="158">
        <v>200</v>
      </c>
      <c r="F1849" s="158">
        <v>200</v>
      </c>
      <c r="G1849" s="159">
        <v>200</v>
      </c>
    </row>
    <row r="1850" spans="1:7" ht="21.75" x14ac:dyDescent="0.25">
      <c r="A1850" s="314"/>
      <c r="B1850" s="157" t="s">
        <v>922</v>
      </c>
      <c r="C1850" s="157" t="s">
        <v>2628</v>
      </c>
      <c r="D1850" s="158">
        <v>2500</v>
      </c>
      <c r="E1850" s="158">
        <v>1500</v>
      </c>
      <c r="F1850" s="158">
        <v>2500</v>
      </c>
      <c r="G1850" s="159">
        <v>2500</v>
      </c>
    </row>
    <row r="1851" spans="1:7" ht="21.75" x14ac:dyDescent="0.25">
      <c r="A1851" s="314"/>
      <c r="B1851" s="157" t="s">
        <v>2629</v>
      </c>
      <c r="C1851" s="157" t="s">
        <v>2630</v>
      </c>
      <c r="D1851" s="158">
        <v>10000</v>
      </c>
      <c r="E1851" s="158">
        <v>10000</v>
      </c>
      <c r="F1851" s="158">
        <v>10000</v>
      </c>
      <c r="G1851" s="159">
        <v>10000</v>
      </c>
    </row>
    <row r="1852" spans="1:7" ht="32.6" x14ac:dyDescent="0.25">
      <c r="A1852" s="314"/>
      <c r="B1852" s="157" t="s">
        <v>2631</v>
      </c>
      <c r="C1852" s="157" t="s">
        <v>2632</v>
      </c>
      <c r="D1852" s="158">
        <v>10000</v>
      </c>
      <c r="E1852" s="158">
        <v>10000</v>
      </c>
      <c r="F1852" s="158">
        <v>10000</v>
      </c>
      <c r="G1852" s="159">
        <v>10000</v>
      </c>
    </row>
    <row r="1853" spans="1:7" x14ac:dyDescent="0.25">
      <c r="A1853" s="314"/>
      <c r="B1853" s="157" t="s">
        <v>2633</v>
      </c>
      <c r="C1853" s="157" t="s">
        <v>2634</v>
      </c>
      <c r="D1853" s="158">
        <v>0</v>
      </c>
      <c r="E1853" s="158">
        <v>0</v>
      </c>
      <c r="F1853" s="158">
        <v>8800</v>
      </c>
      <c r="G1853" s="159">
        <v>8800</v>
      </c>
    </row>
    <row r="1854" spans="1:7" ht="21.75" x14ac:dyDescent="0.25">
      <c r="A1854" s="314"/>
      <c r="B1854" s="157" t="s">
        <v>2635</v>
      </c>
      <c r="C1854" s="157" t="s">
        <v>2636</v>
      </c>
      <c r="D1854" s="158">
        <v>5600</v>
      </c>
      <c r="E1854" s="158">
        <v>11000</v>
      </c>
      <c r="F1854" s="158">
        <v>11000</v>
      </c>
      <c r="G1854" s="159">
        <v>11000</v>
      </c>
    </row>
    <row r="1855" spans="1:7" ht="32.6" x14ac:dyDescent="0.25">
      <c r="A1855" s="314"/>
      <c r="B1855" s="157" t="s">
        <v>2637</v>
      </c>
      <c r="C1855" s="157" t="s">
        <v>2638</v>
      </c>
      <c r="D1855" s="158">
        <v>22300</v>
      </c>
      <c r="E1855" s="158">
        <v>22300</v>
      </c>
      <c r="F1855" s="158">
        <v>23000</v>
      </c>
      <c r="G1855" s="159">
        <v>23000</v>
      </c>
    </row>
    <row r="1856" spans="1:7" ht="21.75" x14ac:dyDescent="0.25">
      <c r="A1856" s="314"/>
      <c r="B1856" s="157" t="s">
        <v>2639</v>
      </c>
      <c r="C1856" s="157" t="s">
        <v>2640</v>
      </c>
      <c r="D1856" s="158">
        <v>3000</v>
      </c>
      <c r="E1856" s="158">
        <v>0</v>
      </c>
      <c r="F1856" s="158">
        <v>0</v>
      </c>
      <c r="G1856" s="159">
        <v>0</v>
      </c>
    </row>
    <row r="1857" spans="1:7" ht="21.75" x14ac:dyDescent="0.25">
      <c r="A1857" s="314"/>
      <c r="B1857" s="157" t="s">
        <v>2641</v>
      </c>
      <c r="C1857" s="157" t="s">
        <v>2642</v>
      </c>
      <c r="D1857" s="158">
        <v>0</v>
      </c>
      <c r="E1857" s="158">
        <v>0</v>
      </c>
      <c r="F1857" s="158">
        <v>0</v>
      </c>
      <c r="G1857" s="159">
        <v>3000</v>
      </c>
    </row>
    <row r="1858" spans="1:7" ht="21.75" x14ac:dyDescent="0.25">
      <c r="A1858" s="314"/>
      <c r="B1858" s="157" t="s">
        <v>2641</v>
      </c>
      <c r="C1858" s="157" t="s">
        <v>2643</v>
      </c>
      <c r="D1858" s="158">
        <v>0</v>
      </c>
      <c r="E1858" s="158">
        <v>0</v>
      </c>
      <c r="F1858" s="158">
        <v>3000</v>
      </c>
      <c r="G1858" s="159">
        <v>0</v>
      </c>
    </row>
    <row r="1859" spans="1:7" ht="21.75" x14ac:dyDescent="0.25">
      <c r="A1859" s="314"/>
      <c r="B1859" s="157" t="s">
        <v>2644</v>
      </c>
      <c r="C1859" s="157" t="s">
        <v>2645</v>
      </c>
      <c r="D1859" s="158">
        <v>0</v>
      </c>
      <c r="E1859" s="158">
        <v>0</v>
      </c>
      <c r="F1859" s="158">
        <v>6500</v>
      </c>
      <c r="G1859" s="159">
        <v>6500</v>
      </c>
    </row>
    <row r="1860" spans="1:7" ht="21.75" x14ac:dyDescent="0.25">
      <c r="A1860" s="314"/>
      <c r="B1860" s="157" t="s">
        <v>2646</v>
      </c>
      <c r="C1860" s="157" t="s">
        <v>2645</v>
      </c>
      <c r="D1860" s="158">
        <v>0</v>
      </c>
      <c r="E1860" s="158">
        <v>6500</v>
      </c>
      <c r="F1860" s="158">
        <v>0</v>
      </c>
      <c r="G1860" s="159">
        <v>0</v>
      </c>
    </row>
    <row r="1861" spans="1:7" x14ac:dyDescent="0.25">
      <c r="A1861" s="314"/>
      <c r="B1861" s="157" t="s">
        <v>2647</v>
      </c>
      <c r="C1861" s="157" t="s">
        <v>2645</v>
      </c>
      <c r="D1861" s="158">
        <v>6500</v>
      </c>
      <c r="E1861" s="158">
        <v>0</v>
      </c>
      <c r="F1861" s="158">
        <v>0</v>
      </c>
      <c r="G1861" s="159">
        <v>0</v>
      </c>
    </row>
    <row r="1862" spans="1:7" ht="21.75" x14ac:dyDescent="0.25">
      <c r="A1862" s="314"/>
      <c r="B1862" s="157" t="s">
        <v>2648</v>
      </c>
      <c r="C1862" s="157" t="s">
        <v>2649</v>
      </c>
      <c r="D1862" s="158">
        <v>0</v>
      </c>
      <c r="E1862" s="158">
        <v>3000</v>
      </c>
      <c r="F1862" s="158">
        <v>0</v>
      </c>
      <c r="G1862" s="159">
        <v>0</v>
      </c>
    </row>
    <row r="1863" spans="1:7" ht="21.75" x14ac:dyDescent="0.25">
      <c r="A1863" s="314"/>
      <c r="B1863" s="157" t="s">
        <v>2650</v>
      </c>
      <c r="C1863" s="157" t="s">
        <v>2651</v>
      </c>
      <c r="D1863" s="158">
        <v>900</v>
      </c>
      <c r="E1863" s="158">
        <v>900</v>
      </c>
      <c r="F1863" s="158">
        <v>1400</v>
      </c>
      <c r="G1863" s="159">
        <v>1400</v>
      </c>
    </row>
    <row r="1864" spans="1:7" x14ac:dyDescent="0.25">
      <c r="A1864" s="314"/>
      <c r="B1864" s="157" t="s">
        <v>2652</v>
      </c>
      <c r="C1864" s="157" t="s">
        <v>2653</v>
      </c>
      <c r="D1864" s="158">
        <v>24500</v>
      </c>
      <c r="E1864" s="158">
        <v>0</v>
      </c>
      <c r="F1864" s="158">
        <v>0</v>
      </c>
      <c r="G1864" s="159">
        <v>0</v>
      </c>
    </row>
    <row r="1865" spans="1:7" x14ac:dyDescent="0.25">
      <c r="A1865" s="314"/>
      <c r="B1865" s="157" t="s">
        <v>2654</v>
      </c>
      <c r="C1865" s="157" t="s">
        <v>2655</v>
      </c>
      <c r="D1865" s="158">
        <v>12000</v>
      </c>
      <c r="E1865" s="158">
        <v>0</v>
      </c>
      <c r="F1865" s="158">
        <v>0</v>
      </c>
      <c r="G1865" s="159">
        <v>0</v>
      </c>
    </row>
    <row r="1866" spans="1:7" ht="21.75" x14ac:dyDescent="0.25">
      <c r="A1866" s="314"/>
      <c r="B1866" s="157" t="s">
        <v>2656</v>
      </c>
      <c r="C1866" s="157" t="s">
        <v>2657</v>
      </c>
      <c r="D1866" s="158">
        <v>250000</v>
      </c>
      <c r="E1866" s="158">
        <v>0</v>
      </c>
      <c r="F1866" s="158">
        <v>0</v>
      </c>
      <c r="G1866" s="159">
        <v>0</v>
      </c>
    </row>
    <row r="1867" spans="1:7" ht="21.75" x14ac:dyDescent="0.25">
      <c r="A1867" s="314"/>
      <c r="B1867" s="157" t="s">
        <v>2656</v>
      </c>
      <c r="C1867" s="157" t="s">
        <v>2658</v>
      </c>
      <c r="D1867" s="158">
        <v>0</v>
      </c>
      <c r="E1867" s="158">
        <v>250000</v>
      </c>
      <c r="F1867" s="158">
        <v>250000</v>
      </c>
      <c r="G1867" s="159">
        <v>250000</v>
      </c>
    </row>
    <row r="1868" spans="1:7" x14ac:dyDescent="0.25">
      <c r="A1868" s="314"/>
      <c r="B1868" s="157" t="s">
        <v>2659</v>
      </c>
      <c r="C1868" s="157" t="s">
        <v>2660</v>
      </c>
      <c r="D1868" s="158">
        <v>2600</v>
      </c>
      <c r="E1868" s="158">
        <v>2600</v>
      </c>
      <c r="F1868" s="158">
        <v>2600</v>
      </c>
      <c r="G1868" s="159">
        <v>2600</v>
      </c>
    </row>
    <row r="1869" spans="1:7" ht="21.75" x14ac:dyDescent="0.25">
      <c r="A1869" s="314"/>
      <c r="B1869" s="157" t="s">
        <v>2661</v>
      </c>
      <c r="C1869" s="157" t="s">
        <v>2662</v>
      </c>
      <c r="D1869" s="158">
        <v>1000</v>
      </c>
      <c r="E1869" s="158">
        <v>1000</v>
      </c>
      <c r="F1869" s="158">
        <v>1000</v>
      </c>
      <c r="G1869" s="159">
        <v>1000</v>
      </c>
    </row>
    <row r="1870" spans="1:7" x14ac:dyDescent="0.25">
      <c r="A1870" s="314"/>
      <c r="B1870" s="157" t="s">
        <v>2663</v>
      </c>
      <c r="C1870" s="157" t="s">
        <v>2664</v>
      </c>
      <c r="D1870" s="158">
        <v>0</v>
      </c>
      <c r="E1870" s="158">
        <v>24500</v>
      </c>
      <c r="F1870" s="158">
        <v>24500</v>
      </c>
      <c r="G1870" s="159">
        <v>24500</v>
      </c>
    </row>
    <row r="1871" spans="1:7" ht="21.75" x14ac:dyDescent="0.25">
      <c r="A1871" s="314"/>
      <c r="B1871" s="157" t="s">
        <v>2665</v>
      </c>
      <c r="C1871" s="157" t="s">
        <v>2666</v>
      </c>
      <c r="D1871" s="158">
        <v>200000</v>
      </c>
      <c r="E1871" s="158">
        <v>0</v>
      </c>
      <c r="F1871" s="158">
        <v>0</v>
      </c>
      <c r="G1871" s="159">
        <v>0</v>
      </c>
    </row>
    <row r="1872" spans="1:7" ht="32.6" x14ac:dyDescent="0.25">
      <c r="A1872" s="314"/>
      <c r="B1872" s="157" t="s">
        <v>2667</v>
      </c>
      <c r="C1872" s="157" t="s">
        <v>2668</v>
      </c>
      <c r="D1872" s="158">
        <v>0</v>
      </c>
      <c r="E1872" s="158">
        <v>57000</v>
      </c>
      <c r="F1872" s="158">
        <v>50000</v>
      </c>
      <c r="G1872" s="159">
        <v>50000</v>
      </c>
    </row>
    <row r="1873" spans="1:7" x14ac:dyDescent="0.25">
      <c r="A1873" s="314"/>
      <c r="B1873" s="157" t="s">
        <v>2669</v>
      </c>
      <c r="C1873" s="157" t="s">
        <v>2670</v>
      </c>
      <c r="D1873" s="158">
        <v>0</v>
      </c>
      <c r="E1873" s="158">
        <v>5000</v>
      </c>
      <c r="F1873" s="158">
        <v>5000</v>
      </c>
      <c r="G1873" s="159">
        <v>5000</v>
      </c>
    </row>
    <row r="1874" spans="1:7" x14ac:dyDescent="0.25">
      <c r="A1874" s="314"/>
      <c r="B1874" s="157" t="s">
        <v>2671</v>
      </c>
      <c r="C1874" s="157" t="s">
        <v>2672</v>
      </c>
      <c r="D1874" s="158">
        <v>0</v>
      </c>
      <c r="E1874" s="158">
        <v>24000</v>
      </c>
      <c r="F1874" s="158">
        <v>24000</v>
      </c>
      <c r="G1874" s="159">
        <v>24000</v>
      </c>
    </row>
    <row r="1875" spans="1:7" ht="21.75" x14ac:dyDescent="0.25">
      <c r="A1875" s="314"/>
      <c r="B1875" s="157" t="s">
        <v>2673</v>
      </c>
      <c r="C1875" s="157" t="s">
        <v>2674</v>
      </c>
      <c r="D1875" s="158">
        <v>271000</v>
      </c>
      <c r="E1875" s="158">
        <v>0</v>
      </c>
      <c r="F1875" s="158">
        <v>0</v>
      </c>
      <c r="G1875" s="159">
        <v>0</v>
      </c>
    </row>
    <row r="1876" spans="1:7" x14ac:dyDescent="0.25">
      <c r="A1876" s="314"/>
      <c r="B1876" s="157" t="s">
        <v>2675</v>
      </c>
      <c r="C1876" s="157" t="s">
        <v>2676</v>
      </c>
      <c r="D1876" s="158">
        <v>0</v>
      </c>
      <c r="E1876" s="158">
        <v>0</v>
      </c>
      <c r="F1876" s="158">
        <v>2000</v>
      </c>
      <c r="G1876" s="159">
        <v>2000</v>
      </c>
    </row>
    <row r="1877" spans="1:7" ht="32.6" x14ac:dyDescent="0.25">
      <c r="A1877" s="314"/>
      <c r="B1877" s="157" t="s">
        <v>2677</v>
      </c>
      <c r="C1877" s="157" t="s">
        <v>2678</v>
      </c>
      <c r="D1877" s="158">
        <v>750000</v>
      </c>
      <c r="E1877" s="158">
        <v>352000</v>
      </c>
      <c r="F1877" s="158">
        <v>352000</v>
      </c>
      <c r="G1877" s="159">
        <v>352000</v>
      </c>
    </row>
    <row r="1878" spans="1:7" x14ac:dyDescent="0.25">
      <c r="A1878" s="314"/>
      <c r="B1878" s="157" t="s">
        <v>2679</v>
      </c>
      <c r="C1878" s="157" t="s">
        <v>2680</v>
      </c>
      <c r="D1878" s="158">
        <v>2000</v>
      </c>
      <c r="E1878" s="158">
        <v>2000</v>
      </c>
      <c r="F1878" s="158">
        <v>2000</v>
      </c>
      <c r="G1878" s="159">
        <v>2000</v>
      </c>
    </row>
    <row r="1879" spans="1:7" x14ac:dyDescent="0.25">
      <c r="A1879" s="314"/>
      <c r="B1879" s="157" t="s">
        <v>2681</v>
      </c>
      <c r="C1879" s="157" t="s">
        <v>2682</v>
      </c>
      <c r="D1879" s="158">
        <v>3700</v>
      </c>
      <c r="E1879" s="158">
        <v>3700</v>
      </c>
      <c r="F1879" s="158">
        <v>3800</v>
      </c>
      <c r="G1879" s="159">
        <v>3800</v>
      </c>
    </row>
    <row r="1880" spans="1:7" x14ac:dyDescent="0.25">
      <c r="A1880" s="314"/>
      <c r="B1880" s="157" t="s">
        <v>2683</v>
      </c>
      <c r="C1880" s="157" t="s">
        <v>2684</v>
      </c>
      <c r="D1880" s="158">
        <v>2500</v>
      </c>
      <c r="E1880" s="158">
        <v>2500</v>
      </c>
      <c r="F1880" s="158">
        <v>2500</v>
      </c>
      <c r="G1880" s="159">
        <v>2500</v>
      </c>
    </row>
    <row r="1881" spans="1:7" x14ac:dyDescent="0.25">
      <c r="A1881" s="314"/>
      <c r="B1881" s="157" t="s">
        <v>2685</v>
      </c>
      <c r="C1881" s="157" t="s">
        <v>2686</v>
      </c>
      <c r="D1881" s="158">
        <v>15000</v>
      </c>
      <c r="E1881" s="158">
        <v>15000</v>
      </c>
      <c r="F1881" s="158">
        <v>15000</v>
      </c>
      <c r="G1881" s="159">
        <v>15000</v>
      </c>
    </row>
    <row r="1882" spans="1:7" x14ac:dyDescent="0.25">
      <c r="A1882" s="314"/>
      <c r="B1882" s="157" t="s">
        <v>2687</v>
      </c>
      <c r="C1882" s="157" t="s">
        <v>2688</v>
      </c>
      <c r="D1882" s="158">
        <v>0</v>
      </c>
      <c r="E1882" s="158">
        <v>8000</v>
      </c>
      <c r="F1882" s="158">
        <v>8000</v>
      </c>
      <c r="G1882" s="159">
        <v>8000</v>
      </c>
    </row>
    <row r="1883" spans="1:7" x14ac:dyDescent="0.25">
      <c r="A1883" s="314"/>
      <c r="B1883" s="157" t="s">
        <v>2687</v>
      </c>
      <c r="C1883" s="157" t="s">
        <v>2689</v>
      </c>
      <c r="D1883" s="158">
        <v>8000</v>
      </c>
      <c r="E1883" s="158">
        <v>0</v>
      </c>
      <c r="F1883" s="158">
        <v>0</v>
      </c>
      <c r="G1883" s="159">
        <v>0</v>
      </c>
    </row>
    <row r="1884" spans="1:7" x14ac:dyDescent="0.25">
      <c r="A1884" s="314"/>
      <c r="B1884" s="157" t="s">
        <v>2690</v>
      </c>
      <c r="C1884" s="157" t="s">
        <v>2691</v>
      </c>
      <c r="D1884" s="158">
        <v>0</v>
      </c>
      <c r="E1884" s="158">
        <v>0</v>
      </c>
      <c r="F1884" s="158">
        <v>3500</v>
      </c>
      <c r="G1884" s="159">
        <v>3500</v>
      </c>
    </row>
    <row r="1885" spans="1:7" ht="21.75" x14ac:dyDescent="0.25">
      <c r="A1885" s="314"/>
      <c r="B1885" s="157" t="s">
        <v>2692</v>
      </c>
      <c r="C1885" s="157" t="s">
        <v>2693</v>
      </c>
      <c r="D1885" s="158">
        <v>8000</v>
      </c>
      <c r="E1885" s="158">
        <v>8000</v>
      </c>
      <c r="F1885" s="158">
        <v>8000</v>
      </c>
      <c r="G1885" s="159">
        <v>8000</v>
      </c>
    </row>
    <row r="1886" spans="1:7" x14ac:dyDescent="0.25">
      <c r="A1886" s="314"/>
      <c r="B1886" s="157" t="s">
        <v>2694</v>
      </c>
      <c r="C1886" s="157" t="s">
        <v>2695</v>
      </c>
      <c r="D1886" s="158">
        <v>20000</v>
      </c>
      <c r="E1886" s="158">
        <v>20000</v>
      </c>
      <c r="F1886" s="158">
        <v>21000</v>
      </c>
      <c r="G1886" s="159">
        <v>21000</v>
      </c>
    </row>
    <row r="1887" spans="1:7" x14ac:dyDescent="0.25">
      <c r="A1887" s="314"/>
      <c r="B1887" s="157" t="s">
        <v>2694</v>
      </c>
      <c r="C1887" s="157" t="s">
        <v>2696</v>
      </c>
      <c r="D1887" s="158">
        <v>24000</v>
      </c>
      <c r="E1887" s="158">
        <v>0</v>
      </c>
      <c r="F1887" s="158">
        <v>0</v>
      </c>
      <c r="G1887" s="159">
        <v>0</v>
      </c>
    </row>
    <row r="1888" spans="1:7" x14ac:dyDescent="0.25">
      <c r="A1888" s="314"/>
      <c r="B1888" s="157" t="s">
        <v>2694</v>
      </c>
      <c r="C1888" s="157" t="s">
        <v>2697</v>
      </c>
      <c r="D1888" s="158">
        <v>0</v>
      </c>
      <c r="E1888" s="158">
        <v>0</v>
      </c>
      <c r="F1888" s="158">
        <v>0</v>
      </c>
      <c r="G1888" s="159">
        <v>24000</v>
      </c>
    </row>
    <row r="1889" spans="1:7" x14ac:dyDescent="0.25">
      <c r="A1889" s="314"/>
      <c r="B1889" s="157" t="s">
        <v>2698</v>
      </c>
      <c r="C1889" s="157" t="s">
        <v>2697</v>
      </c>
      <c r="D1889" s="158">
        <v>0</v>
      </c>
      <c r="E1889" s="158">
        <v>24000</v>
      </c>
      <c r="F1889" s="158">
        <v>24000</v>
      </c>
      <c r="G1889" s="159">
        <v>0</v>
      </c>
    </row>
    <row r="1890" spans="1:7" x14ac:dyDescent="0.25">
      <c r="A1890" s="314"/>
      <c r="B1890" s="157" t="s">
        <v>2699</v>
      </c>
      <c r="C1890" s="157" t="s">
        <v>2672</v>
      </c>
      <c r="D1890" s="158">
        <v>24000</v>
      </c>
      <c r="E1890" s="158">
        <v>0</v>
      </c>
      <c r="F1890" s="158">
        <v>0</v>
      </c>
      <c r="G1890" s="159">
        <v>0</v>
      </c>
    </row>
    <row r="1891" spans="1:7" x14ac:dyDescent="0.25">
      <c r="A1891" s="314"/>
      <c r="B1891" s="157" t="s">
        <v>2700</v>
      </c>
      <c r="C1891" s="157" t="s">
        <v>2597</v>
      </c>
      <c r="D1891" s="158">
        <v>2000</v>
      </c>
      <c r="E1891" s="158">
        <v>2000</v>
      </c>
      <c r="F1891" s="158">
        <v>0</v>
      </c>
      <c r="G1891" s="159">
        <v>0</v>
      </c>
    </row>
    <row r="1892" spans="1:7" x14ac:dyDescent="0.25">
      <c r="A1892" s="314"/>
      <c r="B1892" s="157" t="s">
        <v>2700</v>
      </c>
      <c r="C1892" s="157" t="s">
        <v>2598</v>
      </c>
      <c r="D1892" s="158">
        <v>5000</v>
      </c>
      <c r="E1892" s="158">
        <v>5000</v>
      </c>
      <c r="F1892" s="158">
        <v>0</v>
      </c>
      <c r="G1892" s="159">
        <v>0</v>
      </c>
    </row>
    <row r="1893" spans="1:7" x14ac:dyDescent="0.25">
      <c r="A1893" s="314"/>
      <c r="B1893" s="157" t="s">
        <v>2701</v>
      </c>
      <c r="C1893" s="157" t="s">
        <v>2702</v>
      </c>
      <c r="D1893" s="158">
        <v>20000</v>
      </c>
      <c r="E1893" s="158">
        <v>0</v>
      </c>
      <c r="F1893" s="158">
        <v>0</v>
      </c>
      <c r="G1893" s="159">
        <v>0</v>
      </c>
    </row>
    <row r="1894" spans="1:7" ht="21.75" x14ac:dyDescent="0.25">
      <c r="A1894" s="314"/>
      <c r="B1894" s="157" t="s">
        <v>2701</v>
      </c>
      <c r="C1894" s="157" t="s">
        <v>2703</v>
      </c>
      <c r="D1894" s="158">
        <v>1500</v>
      </c>
      <c r="E1894" s="158">
        <v>0</v>
      </c>
      <c r="F1894" s="158">
        <v>0</v>
      </c>
      <c r="G1894" s="159">
        <v>0</v>
      </c>
    </row>
    <row r="1895" spans="1:7" x14ac:dyDescent="0.25">
      <c r="A1895" s="314"/>
      <c r="B1895" s="157" t="s">
        <v>2701</v>
      </c>
      <c r="C1895" s="157" t="s">
        <v>2704</v>
      </c>
      <c r="D1895" s="158">
        <v>6300</v>
      </c>
      <c r="E1895" s="158">
        <v>0</v>
      </c>
      <c r="F1895" s="158">
        <v>0</v>
      </c>
      <c r="G1895" s="159">
        <v>0</v>
      </c>
    </row>
    <row r="1896" spans="1:7" x14ac:dyDescent="0.25">
      <c r="A1896" s="314"/>
      <c r="B1896" s="157" t="s">
        <v>2701</v>
      </c>
      <c r="C1896" s="157" t="s">
        <v>2705</v>
      </c>
      <c r="D1896" s="158">
        <v>25000</v>
      </c>
      <c r="E1896" s="158">
        <v>0</v>
      </c>
      <c r="F1896" s="158">
        <v>0</v>
      </c>
      <c r="G1896" s="159">
        <v>0</v>
      </c>
    </row>
    <row r="1897" spans="1:7" ht="32.6" x14ac:dyDescent="0.25">
      <c r="A1897" s="314"/>
      <c r="B1897" s="157" t="s">
        <v>2706</v>
      </c>
      <c r="C1897" s="157" t="s">
        <v>2707</v>
      </c>
      <c r="D1897" s="158">
        <v>0</v>
      </c>
      <c r="E1897" s="158">
        <v>61000</v>
      </c>
      <c r="F1897" s="158">
        <v>90000</v>
      </c>
      <c r="G1897" s="159">
        <v>90000</v>
      </c>
    </row>
    <row r="1898" spans="1:7" x14ac:dyDescent="0.25">
      <c r="A1898" s="314"/>
      <c r="B1898" s="157" t="s">
        <v>2708</v>
      </c>
      <c r="C1898" s="157" t="s">
        <v>2709</v>
      </c>
      <c r="D1898" s="158">
        <v>10200</v>
      </c>
      <c r="E1898" s="158">
        <v>10200</v>
      </c>
      <c r="F1898" s="158">
        <v>10000</v>
      </c>
      <c r="G1898" s="159">
        <v>10000</v>
      </c>
    </row>
    <row r="1899" spans="1:7" ht="21.75" x14ac:dyDescent="0.25">
      <c r="A1899" s="314"/>
      <c r="B1899" s="157" t="s">
        <v>2710</v>
      </c>
      <c r="C1899" s="157" t="s">
        <v>2711</v>
      </c>
      <c r="D1899" s="158">
        <v>12000</v>
      </c>
      <c r="E1899" s="158">
        <v>12000</v>
      </c>
      <c r="F1899" s="158">
        <v>12000</v>
      </c>
      <c r="G1899" s="159">
        <v>12000</v>
      </c>
    </row>
    <row r="1900" spans="1:7" ht="21.75" x14ac:dyDescent="0.25">
      <c r="A1900" s="314"/>
      <c r="B1900" s="157" t="s">
        <v>2712</v>
      </c>
      <c r="C1900" s="157" t="s">
        <v>2713</v>
      </c>
      <c r="D1900" s="158">
        <v>25000</v>
      </c>
      <c r="E1900" s="158">
        <v>25000</v>
      </c>
      <c r="F1900" s="158">
        <v>25000</v>
      </c>
      <c r="G1900" s="159">
        <v>25000</v>
      </c>
    </row>
    <row r="1901" spans="1:7" x14ac:dyDescent="0.25">
      <c r="A1901" s="314"/>
      <c r="B1901" s="157" t="s">
        <v>2714</v>
      </c>
      <c r="C1901" s="157" t="s">
        <v>2715</v>
      </c>
      <c r="D1901" s="158">
        <v>11000</v>
      </c>
      <c r="E1901" s="158">
        <v>11000</v>
      </c>
      <c r="F1901" s="158">
        <v>0</v>
      </c>
      <c r="G1901" s="159">
        <v>0</v>
      </c>
    </row>
    <row r="1902" spans="1:7" ht="43.5" x14ac:dyDescent="0.25">
      <c r="A1902" s="314"/>
      <c r="B1902" s="157" t="s">
        <v>2716</v>
      </c>
      <c r="C1902" s="157" t="s">
        <v>2717</v>
      </c>
      <c r="D1902" s="158">
        <v>0</v>
      </c>
      <c r="E1902" s="158">
        <v>20000</v>
      </c>
      <c r="F1902" s="158">
        <v>20000</v>
      </c>
      <c r="G1902" s="159">
        <v>20000</v>
      </c>
    </row>
    <row r="1903" spans="1:7" ht="21.75" x14ac:dyDescent="0.25">
      <c r="A1903" s="314"/>
      <c r="B1903" s="157" t="s">
        <v>2718</v>
      </c>
      <c r="C1903" s="157" t="s">
        <v>2719</v>
      </c>
      <c r="D1903" s="158">
        <v>12000</v>
      </c>
      <c r="E1903" s="158">
        <v>12000</v>
      </c>
      <c r="F1903" s="158">
        <v>14000</v>
      </c>
      <c r="G1903" s="159">
        <v>14000</v>
      </c>
    </row>
    <row r="1904" spans="1:7" ht="21.75" x14ac:dyDescent="0.25">
      <c r="A1904" s="314"/>
      <c r="B1904" s="157" t="s">
        <v>2718</v>
      </c>
      <c r="C1904" s="157" t="s">
        <v>2720</v>
      </c>
      <c r="D1904" s="158">
        <v>10000</v>
      </c>
      <c r="E1904" s="158">
        <v>10000</v>
      </c>
      <c r="F1904" s="158">
        <v>10000</v>
      </c>
      <c r="G1904" s="159">
        <v>10000</v>
      </c>
    </row>
    <row r="1905" spans="1:7" ht="21.75" x14ac:dyDescent="0.25">
      <c r="A1905" s="314"/>
      <c r="B1905" s="157" t="s">
        <v>2721</v>
      </c>
      <c r="C1905" s="157" t="s">
        <v>2722</v>
      </c>
      <c r="D1905" s="158">
        <v>2700</v>
      </c>
      <c r="E1905" s="158">
        <v>3000</v>
      </c>
      <c r="F1905" s="158">
        <v>3000</v>
      </c>
      <c r="G1905" s="159">
        <v>3000</v>
      </c>
    </row>
    <row r="1906" spans="1:7" x14ac:dyDescent="0.25">
      <c r="A1906" s="314"/>
      <c r="B1906" s="157" t="s">
        <v>2723</v>
      </c>
      <c r="C1906" s="157" t="s">
        <v>2724</v>
      </c>
      <c r="D1906" s="158">
        <v>100</v>
      </c>
      <c r="E1906" s="158">
        <v>100</v>
      </c>
      <c r="F1906" s="158">
        <v>200</v>
      </c>
      <c r="G1906" s="159">
        <v>200</v>
      </c>
    </row>
    <row r="1907" spans="1:7" x14ac:dyDescent="0.25">
      <c r="A1907" s="314"/>
      <c r="B1907" s="157" t="s">
        <v>2725</v>
      </c>
      <c r="C1907" s="157" t="s">
        <v>2726</v>
      </c>
      <c r="D1907" s="158">
        <v>79000</v>
      </c>
      <c r="E1907" s="158">
        <v>74100</v>
      </c>
      <c r="F1907" s="158">
        <v>74100</v>
      </c>
      <c r="G1907" s="159">
        <v>74100</v>
      </c>
    </row>
    <row r="1908" spans="1:7" ht="32.6" x14ac:dyDescent="0.25">
      <c r="A1908" s="314"/>
      <c r="B1908" s="157" t="s">
        <v>2727</v>
      </c>
      <c r="C1908" s="157" t="s">
        <v>2728</v>
      </c>
      <c r="D1908" s="158">
        <v>10000</v>
      </c>
      <c r="E1908" s="158">
        <v>10000</v>
      </c>
      <c r="F1908" s="158">
        <v>10000</v>
      </c>
      <c r="G1908" s="159">
        <v>10000</v>
      </c>
    </row>
    <row r="1909" spans="1:7" ht="21.75" x14ac:dyDescent="0.25">
      <c r="A1909" s="314"/>
      <c r="B1909" s="157" t="s">
        <v>2729</v>
      </c>
      <c r="C1909" s="157" t="s">
        <v>2730</v>
      </c>
      <c r="D1909" s="158">
        <v>6000</v>
      </c>
      <c r="E1909" s="158">
        <v>6000</v>
      </c>
      <c r="F1909" s="158">
        <v>6000</v>
      </c>
      <c r="G1909" s="159">
        <v>6000</v>
      </c>
    </row>
    <row r="1910" spans="1:7" x14ac:dyDescent="0.25">
      <c r="A1910" s="314"/>
      <c r="B1910" s="157" t="s">
        <v>2731</v>
      </c>
      <c r="C1910" s="157" t="s">
        <v>2732</v>
      </c>
      <c r="D1910" s="158">
        <v>0</v>
      </c>
      <c r="E1910" s="158">
        <v>4600</v>
      </c>
      <c r="F1910" s="158">
        <v>4600</v>
      </c>
      <c r="G1910" s="159">
        <v>4800</v>
      </c>
    </row>
    <row r="1911" spans="1:7" x14ac:dyDescent="0.25">
      <c r="A1911" s="314"/>
      <c r="B1911" s="157" t="s">
        <v>2731</v>
      </c>
      <c r="C1911" s="157" t="s">
        <v>2733</v>
      </c>
      <c r="D1911" s="158">
        <v>4500</v>
      </c>
      <c r="E1911" s="158">
        <v>0</v>
      </c>
      <c r="F1911" s="158">
        <v>0</v>
      </c>
      <c r="G1911" s="159">
        <v>0</v>
      </c>
    </row>
    <row r="1912" spans="1:7" x14ac:dyDescent="0.25">
      <c r="A1912" s="314"/>
      <c r="B1912" s="157" t="s">
        <v>2731</v>
      </c>
      <c r="C1912" s="157" t="s">
        <v>2734</v>
      </c>
      <c r="D1912" s="158">
        <v>0</v>
      </c>
      <c r="E1912" s="158">
        <v>8000</v>
      </c>
      <c r="F1912" s="158">
        <v>8000</v>
      </c>
      <c r="G1912" s="159">
        <v>8000</v>
      </c>
    </row>
    <row r="1913" spans="1:7" x14ac:dyDescent="0.25">
      <c r="A1913" s="314"/>
      <c r="B1913" s="157" t="s">
        <v>2731</v>
      </c>
      <c r="C1913" s="157" t="s">
        <v>2735</v>
      </c>
      <c r="D1913" s="158">
        <v>2600</v>
      </c>
      <c r="E1913" s="158">
        <v>0</v>
      </c>
      <c r="F1913" s="158">
        <v>0</v>
      </c>
      <c r="G1913" s="159">
        <v>0</v>
      </c>
    </row>
    <row r="1914" spans="1:7" ht="21.75" x14ac:dyDescent="0.25">
      <c r="A1914" s="314"/>
      <c r="B1914" s="157" t="s">
        <v>2736</v>
      </c>
      <c r="C1914" s="157" t="s">
        <v>2737</v>
      </c>
      <c r="D1914" s="158">
        <v>97900</v>
      </c>
      <c r="E1914" s="158">
        <v>97900</v>
      </c>
      <c r="F1914" s="158">
        <v>97900</v>
      </c>
      <c r="G1914" s="159">
        <v>97900</v>
      </c>
    </row>
    <row r="1915" spans="1:7" ht="21.75" x14ac:dyDescent="0.25">
      <c r="A1915" s="314"/>
      <c r="B1915" s="157" t="s">
        <v>2736</v>
      </c>
      <c r="C1915" s="157" t="s">
        <v>2738</v>
      </c>
      <c r="D1915" s="158">
        <v>99000</v>
      </c>
      <c r="E1915" s="158">
        <v>0</v>
      </c>
      <c r="F1915" s="158">
        <v>0</v>
      </c>
      <c r="G1915" s="159">
        <v>0</v>
      </c>
    </row>
    <row r="1916" spans="1:7" ht="21.75" x14ac:dyDescent="0.25">
      <c r="A1916" s="314"/>
      <c r="B1916" s="157" t="s">
        <v>2739</v>
      </c>
      <c r="C1916" s="157" t="s">
        <v>2740</v>
      </c>
      <c r="D1916" s="158">
        <v>22500</v>
      </c>
      <c r="E1916" s="158">
        <v>22500</v>
      </c>
      <c r="F1916" s="158">
        <v>22500</v>
      </c>
      <c r="G1916" s="159">
        <v>22500</v>
      </c>
    </row>
    <row r="1917" spans="1:7" ht="21.75" x14ac:dyDescent="0.25">
      <c r="A1917" s="314"/>
      <c r="B1917" s="157" t="s">
        <v>2741</v>
      </c>
      <c r="C1917" s="157" t="s">
        <v>2742</v>
      </c>
      <c r="D1917" s="158">
        <v>100</v>
      </c>
      <c r="E1917" s="158">
        <v>100</v>
      </c>
      <c r="F1917" s="158">
        <v>200</v>
      </c>
      <c r="G1917" s="159">
        <v>200</v>
      </c>
    </row>
    <row r="1918" spans="1:7" x14ac:dyDescent="0.25">
      <c r="A1918" s="314"/>
      <c r="B1918" s="157" t="s">
        <v>2743</v>
      </c>
      <c r="C1918" s="157" t="s">
        <v>2744</v>
      </c>
      <c r="D1918" s="158">
        <v>0</v>
      </c>
      <c r="E1918" s="158">
        <v>0</v>
      </c>
      <c r="F1918" s="158">
        <v>1000</v>
      </c>
      <c r="G1918" s="159">
        <v>1000</v>
      </c>
    </row>
    <row r="1919" spans="1:7" ht="21.75" x14ac:dyDescent="0.25">
      <c r="A1919" s="314"/>
      <c r="B1919" s="157" t="s">
        <v>2745</v>
      </c>
      <c r="C1919" s="157" t="s">
        <v>2746</v>
      </c>
      <c r="D1919" s="158">
        <v>17000</v>
      </c>
      <c r="E1919" s="158">
        <v>0</v>
      </c>
      <c r="F1919" s="158">
        <v>0</v>
      </c>
      <c r="G1919" s="159">
        <v>0</v>
      </c>
    </row>
    <row r="1920" spans="1:7" x14ac:dyDescent="0.25">
      <c r="A1920" s="314"/>
      <c r="B1920" s="157" t="s">
        <v>2747</v>
      </c>
      <c r="C1920" s="157" t="s">
        <v>2748</v>
      </c>
      <c r="D1920" s="158">
        <v>50000</v>
      </c>
      <c r="E1920" s="158">
        <v>64000</v>
      </c>
      <c r="F1920" s="158">
        <v>64000</v>
      </c>
      <c r="G1920" s="159">
        <v>64000</v>
      </c>
    </row>
    <row r="1921" spans="1:7" ht="21.75" x14ac:dyDescent="0.25">
      <c r="A1921" s="314"/>
      <c r="B1921" s="157" t="s">
        <v>2749</v>
      </c>
      <c r="C1921" s="157" t="s">
        <v>2750</v>
      </c>
      <c r="D1921" s="158">
        <v>15000</v>
      </c>
      <c r="E1921" s="158">
        <v>15000</v>
      </c>
      <c r="F1921" s="158">
        <v>15000</v>
      </c>
      <c r="G1921" s="159">
        <v>15000</v>
      </c>
    </row>
    <row r="1922" spans="1:7" x14ac:dyDescent="0.25">
      <c r="A1922" s="314"/>
      <c r="B1922" s="157" t="s">
        <v>2751</v>
      </c>
      <c r="C1922" s="157" t="s">
        <v>2752</v>
      </c>
      <c r="D1922" s="158">
        <v>5000</v>
      </c>
      <c r="E1922" s="158">
        <v>0</v>
      </c>
      <c r="F1922" s="158">
        <v>0</v>
      </c>
      <c r="G1922" s="159">
        <v>0</v>
      </c>
    </row>
    <row r="1923" spans="1:7" x14ac:dyDescent="0.25">
      <c r="A1923" s="314"/>
      <c r="B1923" s="157" t="s">
        <v>2751</v>
      </c>
      <c r="C1923" s="157" t="s">
        <v>2753</v>
      </c>
      <c r="D1923" s="158">
        <v>0</v>
      </c>
      <c r="E1923" s="158">
        <v>1000</v>
      </c>
      <c r="F1923" s="158">
        <v>0</v>
      </c>
      <c r="G1923" s="159">
        <v>0</v>
      </c>
    </row>
    <row r="1924" spans="1:7" x14ac:dyDescent="0.25">
      <c r="A1924" s="314"/>
      <c r="B1924" s="157" t="s">
        <v>2751</v>
      </c>
      <c r="C1924" s="157" t="s">
        <v>2754</v>
      </c>
      <c r="D1924" s="158">
        <v>7700</v>
      </c>
      <c r="E1924" s="158">
        <v>20000</v>
      </c>
      <c r="F1924" s="158">
        <v>20000</v>
      </c>
      <c r="G1924" s="159">
        <v>20000</v>
      </c>
    </row>
    <row r="1925" spans="1:7" x14ac:dyDescent="0.25">
      <c r="A1925" s="314"/>
      <c r="B1925" s="157" t="s">
        <v>2751</v>
      </c>
      <c r="C1925" s="157" t="s">
        <v>2755</v>
      </c>
      <c r="D1925" s="158">
        <v>9000</v>
      </c>
      <c r="E1925" s="158">
        <v>10000</v>
      </c>
      <c r="F1925" s="158">
        <v>10000</v>
      </c>
      <c r="G1925" s="159">
        <v>10000</v>
      </c>
    </row>
    <row r="1926" spans="1:7" ht="21.75" x14ac:dyDescent="0.25">
      <c r="A1926" s="314"/>
      <c r="B1926" s="157" t="s">
        <v>2751</v>
      </c>
      <c r="C1926" s="157" t="s">
        <v>2756</v>
      </c>
      <c r="D1926" s="158">
        <v>9000</v>
      </c>
      <c r="E1926" s="158">
        <v>8000</v>
      </c>
      <c r="F1926" s="158">
        <v>8000</v>
      </c>
      <c r="G1926" s="159">
        <v>8000</v>
      </c>
    </row>
    <row r="1927" spans="1:7" ht="21.75" x14ac:dyDescent="0.25">
      <c r="A1927" s="314"/>
      <c r="B1927" s="157" t="s">
        <v>2751</v>
      </c>
      <c r="C1927" s="157" t="s">
        <v>2757</v>
      </c>
      <c r="D1927" s="158">
        <v>2600</v>
      </c>
      <c r="E1927" s="158">
        <v>2600</v>
      </c>
      <c r="F1927" s="158">
        <v>2500</v>
      </c>
      <c r="G1927" s="159">
        <v>2500</v>
      </c>
    </row>
    <row r="1928" spans="1:7" ht="21.75" x14ac:dyDescent="0.25">
      <c r="A1928" s="314"/>
      <c r="B1928" s="157" t="s">
        <v>2751</v>
      </c>
      <c r="C1928" s="157" t="s">
        <v>2758</v>
      </c>
      <c r="D1928" s="158">
        <v>2500</v>
      </c>
      <c r="E1928" s="158">
        <v>0</v>
      </c>
      <c r="F1928" s="158">
        <v>0</v>
      </c>
      <c r="G1928" s="159">
        <v>0</v>
      </c>
    </row>
    <row r="1929" spans="1:7" x14ac:dyDescent="0.25">
      <c r="A1929" s="314"/>
      <c r="B1929" s="157" t="s">
        <v>2751</v>
      </c>
      <c r="C1929" s="157"/>
      <c r="D1929" s="158">
        <v>0</v>
      </c>
      <c r="E1929" s="158">
        <v>4200</v>
      </c>
      <c r="F1929" s="158">
        <v>4400</v>
      </c>
      <c r="G1929" s="159">
        <v>4400</v>
      </c>
    </row>
    <row r="1930" spans="1:7" x14ac:dyDescent="0.25">
      <c r="A1930" s="314"/>
      <c r="B1930" s="157" t="s">
        <v>2759</v>
      </c>
      <c r="C1930" s="157" t="s">
        <v>2760</v>
      </c>
      <c r="D1930" s="158">
        <v>4800</v>
      </c>
      <c r="E1930" s="158">
        <v>4800</v>
      </c>
      <c r="F1930" s="158">
        <v>4800</v>
      </c>
      <c r="G1930" s="159">
        <v>4800</v>
      </c>
    </row>
    <row r="1931" spans="1:7" x14ac:dyDescent="0.25">
      <c r="A1931" s="314"/>
      <c r="B1931" s="157" t="s">
        <v>2761</v>
      </c>
      <c r="C1931" s="157" t="s">
        <v>2762</v>
      </c>
      <c r="D1931" s="158">
        <v>1000</v>
      </c>
      <c r="E1931" s="158">
        <v>1000</v>
      </c>
      <c r="F1931" s="158">
        <v>1000</v>
      </c>
      <c r="G1931" s="159">
        <v>1000</v>
      </c>
    </row>
    <row r="1932" spans="1:7" x14ac:dyDescent="0.25">
      <c r="A1932" s="314"/>
      <c r="B1932" s="157" t="s">
        <v>2763</v>
      </c>
      <c r="C1932" s="157" t="s">
        <v>2764</v>
      </c>
      <c r="D1932" s="158">
        <v>1000</v>
      </c>
      <c r="E1932" s="158">
        <v>1000</v>
      </c>
      <c r="F1932" s="158">
        <v>1000</v>
      </c>
      <c r="G1932" s="159">
        <v>1000</v>
      </c>
    </row>
    <row r="1933" spans="1:7" x14ac:dyDescent="0.25">
      <c r="A1933" s="314"/>
      <c r="B1933" s="157" t="s">
        <v>2765</v>
      </c>
      <c r="C1933" s="157" t="s">
        <v>2766</v>
      </c>
      <c r="D1933" s="158">
        <v>24000</v>
      </c>
      <c r="E1933" s="158">
        <v>0</v>
      </c>
      <c r="F1933" s="158">
        <v>0</v>
      </c>
      <c r="G1933" s="159">
        <v>0</v>
      </c>
    </row>
    <row r="1934" spans="1:7" x14ac:dyDescent="0.25">
      <c r="A1934" s="314"/>
      <c r="B1934" s="157" t="s">
        <v>2767</v>
      </c>
      <c r="C1934" s="157" t="s">
        <v>2768</v>
      </c>
      <c r="D1934" s="158">
        <v>1800</v>
      </c>
      <c r="E1934" s="158">
        <v>1800</v>
      </c>
      <c r="F1934" s="158">
        <v>2000</v>
      </c>
      <c r="G1934" s="159">
        <v>2000</v>
      </c>
    </row>
    <row r="1935" spans="1:7" ht="21.75" x14ac:dyDescent="0.25">
      <c r="A1935" s="314"/>
      <c r="B1935" s="157" t="s">
        <v>2767</v>
      </c>
      <c r="C1935" s="157" t="s">
        <v>2769</v>
      </c>
      <c r="D1935" s="158">
        <v>800</v>
      </c>
      <c r="E1935" s="158">
        <v>0</v>
      </c>
      <c r="F1935" s="158">
        <v>0</v>
      </c>
      <c r="G1935" s="159">
        <v>0</v>
      </c>
    </row>
    <row r="1936" spans="1:7" x14ac:dyDescent="0.25">
      <c r="A1936" s="314"/>
      <c r="B1936" s="157" t="s">
        <v>2770</v>
      </c>
      <c r="C1936" s="157" t="s">
        <v>2771</v>
      </c>
      <c r="D1936" s="158">
        <v>2000</v>
      </c>
      <c r="E1936" s="158">
        <v>2000</v>
      </c>
      <c r="F1936" s="158">
        <v>2000</v>
      </c>
      <c r="G1936" s="159">
        <v>2000</v>
      </c>
    </row>
    <row r="1937" spans="1:7" x14ac:dyDescent="0.25">
      <c r="A1937" s="314"/>
      <c r="B1937" s="157" t="s">
        <v>2772</v>
      </c>
      <c r="C1937" s="157" t="s">
        <v>2773</v>
      </c>
      <c r="D1937" s="158">
        <v>0</v>
      </c>
      <c r="E1937" s="158">
        <v>0</v>
      </c>
      <c r="F1937" s="158">
        <v>7500</v>
      </c>
      <c r="G1937" s="159">
        <v>7500</v>
      </c>
    </row>
    <row r="1938" spans="1:7" x14ac:dyDescent="0.25">
      <c r="A1938" s="314"/>
      <c r="B1938" s="157" t="s">
        <v>2774</v>
      </c>
      <c r="C1938" s="157" t="s">
        <v>2775</v>
      </c>
      <c r="D1938" s="158">
        <v>1200</v>
      </c>
      <c r="E1938" s="158">
        <v>1800</v>
      </c>
      <c r="F1938" s="158">
        <v>1900</v>
      </c>
      <c r="G1938" s="159">
        <v>1900</v>
      </c>
    </row>
    <row r="1939" spans="1:7" ht="21.75" x14ac:dyDescent="0.25">
      <c r="A1939" s="314"/>
      <c r="B1939" s="157" t="s">
        <v>2776</v>
      </c>
      <c r="C1939" s="157" t="s">
        <v>2777</v>
      </c>
      <c r="D1939" s="158">
        <v>0</v>
      </c>
      <c r="E1939" s="158">
        <v>0</v>
      </c>
      <c r="F1939" s="158">
        <v>0</v>
      </c>
      <c r="G1939" s="159">
        <v>15000</v>
      </c>
    </row>
    <row r="1940" spans="1:7" ht="32.6" x14ac:dyDescent="0.25">
      <c r="A1940" s="314"/>
      <c r="B1940" s="157" t="s">
        <v>2778</v>
      </c>
      <c r="C1940" s="157" t="s">
        <v>2779</v>
      </c>
      <c r="D1940" s="158">
        <v>0</v>
      </c>
      <c r="E1940" s="158">
        <v>0</v>
      </c>
      <c r="F1940" s="158">
        <v>15000</v>
      </c>
      <c r="G1940" s="159">
        <v>0</v>
      </c>
    </row>
    <row r="1941" spans="1:7" ht="32.6" x14ac:dyDescent="0.25">
      <c r="A1941" s="314"/>
      <c r="B1941" s="157" t="s">
        <v>2778</v>
      </c>
      <c r="C1941" s="157" t="s">
        <v>2780</v>
      </c>
      <c r="D1941" s="158">
        <v>0</v>
      </c>
      <c r="E1941" s="158">
        <v>15000</v>
      </c>
      <c r="F1941" s="158">
        <v>0</v>
      </c>
      <c r="G1941" s="159">
        <v>0</v>
      </c>
    </row>
    <row r="1942" spans="1:7" ht="32.6" x14ac:dyDescent="0.25">
      <c r="A1942" s="314"/>
      <c r="B1942" s="157" t="s">
        <v>2781</v>
      </c>
      <c r="C1942" s="157" t="s">
        <v>2780</v>
      </c>
      <c r="D1942" s="158">
        <v>15000</v>
      </c>
      <c r="E1942" s="158">
        <v>0</v>
      </c>
      <c r="F1942" s="158">
        <v>0</v>
      </c>
      <c r="G1942" s="159">
        <v>0</v>
      </c>
    </row>
    <row r="1943" spans="1:7" x14ac:dyDescent="0.25">
      <c r="A1943" s="314"/>
      <c r="B1943" s="157" t="s">
        <v>2782</v>
      </c>
      <c r="C1943" s="157"/>
      <c r="D1943" s="158">
        <v>0</v>
      </c>
      <c r="E1943" s="158">
        <v>4000</v>
      </c>
      <c r="F1943" s="158">
        <v>5000</v>
      </c>
      <c r="G1943" s="159">
        <v>5000</v>
      </c>
    </row>
    <row r="1944" spans="1:7" ht="21.75" x14ac:dyDescent="0.25">
      <c r="A1944" s="314"/>
      <c r="B1944" s="157" t="s">
        <v>2783</v>
      </c>
      <c r="C1944" s="157" t="s">
        <v>2784</v>
      </c>
      <c r="D1944" s="158">
        <v>0</v>
      </c>
      <c r="E1944" s="158">
        <v>6900000</v>
      </c>
      <c r="F1944" s="158">
        <v>7217400</v>
      </c>
      <c r="G1944" s="159">
        <v>7578300</v>
      </c>
    </row>
    <row r="1945" spans="1:7" ht="21.75" x14ac:dyDescent="0.25">
      <c r="A1945" s="314"/>
      <c r="B1945" s="157" t="s">
        <v>2785</v>
      </c>
      <c r="C1945" s="157" t="s">
        <v>2786</v>
      </c>
      <c r="D1945" s="158">
        <v>6500000</v>
      </c>
      <c r="E1945" s="158">
        <v>0</v>
      </c>
      <c r="F1945" s="158">
        <v>0</v>
      </c>
      <c r="G1945" s="159">
        <v>0</v>
      </c>
    </row>
    <row r="1946" spans="1:7" ht="21.75" x14ac:dyDescent="0.25">
      <c r="A1946" s="314"/>
      <c r="B1946" s="157" t="s">
        <v>2787</v>
      </c>
      <c r="C1946" s="157" t="s">
        <v>2788</v>
      </c>
      <c r="D1946" s="158">
        <v>0</v>
      </c>
      <c r="E1946" s="158">
        <v>8000</v>
      </c>
      <c r="F1946" s="158">
        <v>8000</v>
      </c>
      <c r="G1946" s="159">
        <v>8000</v>
      </c>
    </row>
    <row r="1947" spans="1:7" ht="21.75" x14ac:dyDescent="0.25">
      <c r="A1947" s="314"/>
      <c r="B1947" s="157" t="s">
        <v>468</v>
      </c>
      <c r="C1947" s="157" t="s">
        <v>2789</v>
      </c>
      <c r="D1947" s="158">
        <v>5000</v>
      </c>
      <c r="E1947" s="158">
        <v>2900</v>
      </c>
      <c r="F1947" s="158">
        <v>2800</v>
      </c>
      <c r="G1947" s="159">
        <v>2800</v>
      </c>
    </row>
    <row r="1948" spans="1:7" ht="21.75" x14ac:dyDescent="0.25">
      <c r="A1948" s="314"/>
      <c r="B1948" s="157" t="s">
        <v>468</v>
      </c>
      <c r="C1948" s="157" t="s">
        <v>2790</v>
      </c>
      <c r="D1948" s="158">
        <v>1800</v>
      </c>
      <c r="E1948" s="158">
        <v>1800</v>
      </c>
      <c r="F1948" s="158">
        <v>0</v>
      </c>
      <c r="G1948" s="159">
        <v>0</v>
      </c>
    </row>
    <row r="1949" spans="1:7" x14ac:dyDescent="0.25">
      <c r="A1949" s="314"/>
      <c r="B1949" s="157" t="s">
        <v>2791</v>
      </c>
      <c r="C1949" s="157" t="s">
        <v>2670</v>
      </c>
      <c r="D1949" s="158">
        <v>6500</v>
      </c>
      <c r="E1949" s="158">
        <v>0</v>
      </c>
      <c r="F1949" s="158">
        <v>0</v>
      </c>
      <c r="G1949" s="159">
        <v>0</v>
      </c>
    </row>
    <row r="1950" spans="1:7" ht="21.75" x14ac:dyDescent="0.25">
      <c r="A1950" s="314"/>
      <c r="B1950" s="157" t="s">
        <v>2792</v>
      </c>
      <c r="C1950" s="157" t="s">
        <v>2793</v>
      </c>
      <c r="D1950" s="158">
        <v>3800</v>
      </c>
      <c r="E1950" s="158">
        <v>2500</v>
      </c>
      <c r="F1950" s="158">
        <v>2500</v>
      </c>
      <c r="G1950" s="159">
        <v>2500</v>
      </c>
    </row>
    <row r="1951" spans="1:7" x14ac:dyDescent="0.25">
      <c r="A1951" s="314"/>
      <c r="B1951" s="157" t="s">
        <v>2794</v>
      </c>
      <c r="C1951" s="157" t="s">
        <v>2795</v>
      </c>
      <c r="D1951" s="158">
        <v>6900</v>
      </c>
      <c r="E1951" s="158">
        <v>6900</v>
      </c>
      <c r="F1951" s="158">
        <v>6900</v>
      </c>
      <c r="G1951" s="159">
        <v>6900</v>
      </c>
    </row>
    <row r="1952" spans="1:7" ht="21.75" x14ac:dyDescent="0.25">
      <c r="A1952" s="314"/>
      <c r="B1952" s="157" t="s">
        <v>2796</v>
      </c>
      <c r="C1952" s="157" t="s">
        <v>2797</v>
      </c>
      <c r="D1952" s="158">
        <v>24100</v>
      </c>
      <c r="E1952" s="158">
        <v>24000</v>
      </c>
      <c r="F1952" s="158">
        <v>0</v>
      </c>
      <c r="G1952" s="159">
        <v>0</v>
      </c>
    </row>
    <row r="1953" spans="1:7" ht="21.75" x14ac:dyDescent="0.25">
      <c r="A1953" s="314"/>
      <c r="B1953" s="157" t="s">
        <v>2798</v>
      </c>
      <c r="C1953" s="157" t="s">
        <v>2799</v>
      </c>
      <c r="D1953" s="158">
        <v>0</v>
      </c>
      <c r="E1953" s="158">
        <v>21100</v>
      </c>
      <c r="F1953" s="158">
        <v>21100</v>
      </c>
      <c r="G1953" s="159">
        <v>21100</v>
      </c>
    </row>
    <row r="1954" spans="1:7" ht="21.75" x14ac:dyDescent="0.25">
      <c r="A1954" s="314"/>
      <c r="B1954" s="157" t="s">
        <v>2798</v>
      </c>
      <c r="C1954" s="157" t="s">
        <v>2800</v>
      </c>
      <c r="D1954" s="158">
        <v>21100</v>
      </c>
      <c r="E1954" s="158">
        <v>0</v>
      </c>
      <c r="F1954" s="158">
        <v>0</v>
      </c>
      <c r="G1954" s="159">
        <v>0</v>
      </c>
    </row>
    <row r="1955" spans="1:7" ht="21.75" x14ac:dyDescent="0.25">
      <c r="A1955" s="314"/>
      <c r="B1955" s="157" t="s">
        <v>2801</v>
      </c>
      <c r="C1955" s="157" t="s">
        <v>2802</v>
      </c>
      <c r="D1955" s="158">
        <v>0</v>
      </c>
      <c r="E1955" s="158">
        <v>10000</v>
      </c>
      <c r="F1955" s="158">
        <v>10000</v>
      </c>
      <c r="G1955" s="159">
        <v>10000</v>
      </c>
    </row>
    <row r="1956" spans="1:7" x14ac:dyDescent="0.25">
      <c r="A1956" s="314"/>
      <c r="B1956" s="157" t="s">
        <v>2803</v>
      </c>
      <c r="C1956" s="157"/>
      <c r="D1956" s="158">
        <v>0</v>
      </c>
      <c r="E1956" s="158">
        <v>1000</v>
      </c>
      <c r="F1956" s="158">
        <v>1200</v>
      </c>
      <c r="G1956" s="159">
        <v>1200</v>
      </c>
    </row>
    <row r="1957" spans="1:7" ht="32.6" x14ac:dyDescent="0.25">
      <c r="A1957" s="314"/>
      <c r="B1957" s="157" t="s">
        <v>2804</v>
      </c>
      <c r="C1957" s="157" t="s">
        <v>2805</v>
      </c>
      <c r="D1957" s="158">
        <v>0</v>
      </c>
      <c r="E1957" s="158">
        <v>145000</v>
      </c>
      <c r="F1957" s="158">
        <v>145000</v>
      </c>
      <c r="G1957" s="159">
        <v>145000</v>
      </c>
    </row>
    <row r="1958" spans="1:7" ht="21.75" x14ac:dyDescent="0.25">
      <c r="A1958" s="314"/>
      <c r="B1958" s="157" t="s">
        <v>2806</v>
      </c>
      <c r="C1958" s="157" t="s">
        <v>2807</v>
      </c>
      <c r="D1958" s="158">
        <v>0</v>
      </c>
      <c r="E1958" s="158">
        <v>60000</v>
      </c>
      <c r="F1958" s="158">
        <v>60000</v>
      </c>
      <c r="G1958" s="159">
        <v>60000</v>
      </c>
    </row>
    <row r="1959" spans="1:7" ht="21.75" x14ac:dyDescent="0.25">
      <c r="A1959" s="314"/>
      <c r="B1959" s="157" t="s">
        <v>2808</v>
      </c>
      <c r="C1959" s="157" t="s">
        <v>2807</v>
      </c>
      <c r="D1959" s="158">
        <v>60000</v>
      </c>
      <c r="E1959" s="158">
        <v>0</v>
      </c>
      <c r="F1959" s="158">
        <v>0</v>
      </c>
      <c r="G1959" s="159">
        <v>0</v>
      </c>
    </row>
    <row r="1960" spans="1:7" ht="21.75" x14ac:dyDescent="0.25">
      <c r="A1960" s="314"/>
      <c r="B1960" s="157" t="s">
        <v>936</v>
      </c>
      <c r="C1960" s="157" t="s">
        <v>2809</v>
      </c>
      <c r="D1960" s="158">
        <v>5000</v>
      </c>
      <c r="E1960" s="158">
        <v>0</v>
      </c>
      <c r="F1960" s="158">
        <v>0</v>
      </c>
      <c r="G1960" s="159">
        <v>0</v>
      </c>
    </row>
    <row r="1961" spans="1:7" x14ac:dyDescent="0.25">
      <c r="A1961" s="314"/>
      <c r="B1961" s="157" t="s">
        <v>351</v>
      </c>
      <c r="C1961" s="157" t="s">
        <v>2810</v>
      </c>
      <c r="D1961" s="158">
        <v>13800</v>
      </c>
      <c r="E1961" s="158">
        <v>13800</v>
      </c>
      <c r="F1961" s="158">
        <v>0</v>
      </c>
      <c r="G1961" s="159">
        <v>0</v>
      </c>
    </row>
    <row r="1962" spans="1:7" x14ac:dyDescent="0.25">
      <c r="A1962" s="314"/>
      <c r="B1962" s="157" t="s">
        <v>351</v>
      </c>
      <c r="C1962" s="157" t="s">
        <v>2811</v>
      </c>
      <c r="D1962" s="158">
        <v>0</v>
      </c>
      <c r="E1962" s="158">
        <v>0</v>
      </c>
      <c r="F1962" s="158">
        <v>14200</v>
      </c>
      <c r="G1962" s="159">
        <v>14200</v>
      </c>
    </row>
    <row r="1963" spans="1:7" ht="21.75" x14ac:dyDescent="0.25">
      <c r="A1963" s="314"/>
      <c r="B1963" s="157" t="s">
        <v>351</v>
      </c>
      <c r="C1963" s="157" t="s">
        <v>2812</v>
      </c>
      <c r="D1963" s="158">
        <v>3000</v>
      </c>
      <c r="E1963" s="158">
        <v>3000</v>
      </c>
      <c r="F1963" s="158">
        <v>2700</v>
      </c>
      <c r="G1963" s="159">
        <v>2700</v>
      </c>
    </row>
    <row r="1964" spans="1:7" x14ac:dyDescent="0.25">
      <c r="A1964" s="314"/>
      <c r="B1964" s="157" t="s">
        <v>351</v>
      </c>
      <c r="C1964" s="157" t="s">
        <v>2813</v>
      </c>
      <c r="D1964" s="158">
        <v>55000</v>
      </c>
      <c r="E1964" s="158">
        <v>0</v>
      </c>
      <c r="F1964" s="158">
        <v>0</v>
      </c>
      <c r="G1964" s="159">
        <v>0</v>
      </c>
    </row>
    <row r="1965" spans="1:7" x14ac:dyDescent="0.25">
      <c r="A1965" s="314"/>
      <c r="B1965" s="157" t="s">
        <v>351</v>
      </c>
      <c r="C1965" s="157" t="s">
        <v>2814</v>
      </c>
      <c r="D1965" s="158">
        <v>50000</v>
      </c>
      <c r="E1965" s="158">
        <v>0</v>
      </c>
      <c r="F1965" s="158">
        <v>0</v>
      </c>
      <c r="G1965" s="159">
        <v>0</v>
      </c>
    </row>
    <row r="1966" spans="1:7" ht="21.75" x14ac:dyDescent="0.25">
      <c r="A1966" s="314"/>
      <c r="B1966" s="157" t="s">
        <v>351</v>
      </c>
      <c r="C1966" s="157" t="s">
        <v>2815</v>
      </c>
      <c r="D1966" s="158">
        <v>3000</v>
      </c>
      <c r="E1966" s="158">
        <v>3000</v>
      </c>
      <c r="F1966" s="158">
        <v>3000</v>
      </c>
      <c r="G1966" s="159">
        <v>3000</v>
      </c>
    </row>
    <row r="1967" spans="1:7" x14ac:dyDescent="0.25">
      <c r="A1967" s="314"/>
      <c r="B1967" s="157" t="s">
        <v>351</v>
      </c>
      <c r="C1967" s="157" t="s">
        <v>2816</v>
      </c>
      <c r="D1967" s="158">
        <v>0</v>
      </c>
      <c r="E1967" s="158">
        <v>0</v>
      </c>
      <c r="F1967" s="158">
        <v>1500</v>
      </c>
      <c r="G1967" s="159">
        <v>1500</v>
      </c>
    </row>
    <row r="1968" spans="1:7" ht="43.5" x14ac:dyDescent="0.25">
      <c r="A1968" s="314"/>
      <c r="B1968" s="157" t="s">
        <v>351</v>
      </c>
      <c r="C1968" s="157" t="s">
        <v>2817</v>
      </c>
      <c r="D1968" s="158">
        <v>100000</v>
      </c>
      <c r="E1968" s="158">
        <v>100000</v>
      </c>
      <c r="F1968" s="158">
        <v>100000</v>
      </c>
      <c r="G1968" s="159">
        <v>100000</v>
      </c>
    </row>
    <row r="1969" spans="1:7" ht="32.6" x14ac:dyDescent="0.25">
      <c r="A1969" s="314"/>
      <c r="B1969" s="157" t="s">
        <v>351</v>
      </c>
      <c r="C1969" s="157" t="s">
        <v>2818</v>
      </c>
      <c r="D1969" s="158">
        <v>150000</v>
      </c>
      <c r="E1969" s="158">
        <v>150000</v>
      </c>
      <c r="F1969" s="158">
        <v>150000</v>
      </c>
      <c r="G1969" s="159">
        <v>150000</v>
      </c>
    </row>
    <row r="1970" spans="1:7" ht="86.95" x14ac:dyDescent="0.25">
      <c r="A1970" s="314"/>
      <c r="B1970" s="157" t="s">
        <v>351</v>
      </c>
      <c r="C1970" s="157" t="s">
        <v>2819</v>
      </c>
      <c r="D1970" s="158">
        <v>0</v>
      </c>
      <c r="E1970" s="158">
        <v>51000</v>
      </c>
      <c r="F1970" s="158">
        <v>51000</v>
      </c>
      <c r="G1970" s="159">
        <v>51000</v>
      </c>
    </row>
    <row r="1971" spans="1:7" ht="43.5" x14ac:dyDescent="0.25">
      <c r="A1971" s="314"/>
      <c r="B1971" s="157" t="s">
        <v>351</v>
      </c>
      <c r="C1971" s="157" t="s">
        <v>2820</v>
      </c>
      <c r="D1971" s="158">
        <v>3574800</v>
      </c>
      <c r="E1971" s="158">
        <v>0</v>
      </c>
      <c r="F1971" s="158">
        <v>0</v>
      </c>
      <c r="G1971" s="159">
        <v>0</v>
      </c>
    </row>
    <row r="1972" spans="1:7" x14ac:dyDescent="0.25">
      <c r="A1972" s="314"/>
      <c r="B1972" s="157" t="s">
        <v>351</v>
      </c>
      <c r="C1972" s="157" t="s">
        <v>2821</v>
      </c>
      <c r="D1972" s="158">
        <v>4000</v>
      </c>
      <c r="E1972" s="158">
        <v>4000</v>
      </c>
      <c r="F1972" s="158">
        <v>4000</v>
      </c>
      <c r="G1972" s="159">
        <v>4000</v>
      </c>
    </row>
    <row r="1973" spans="1:7" ht="21.75" x14ac:dyDescent="0.25">
      <c r="A1973" s="314"/>
      <c r="B1973" s="157" t="s">
        <v>351</v>
      </c>
      <c r="C1973" s="157" t="s">
        <v>2822</v>
      </c>
      <c r="D1973" s="158">
        <v>1000</v>
      </c>
      <c r="E1973" s="158">
        <v>1000</v>
      </c>
      <c r="F1973" s="158">
        <v>1000</v>
      </c>
      <c r="G1973" s="159">
        <v>1000</v>
      </c>
    </row>
    <row r="1974" spans="1:7" ht="21.75" x14ac:dyDescent="0.25">
      <c r="A1974" s="314"/>
      <c r="B1974" s="157" t="s">
        <v>351</v>
      </c>
      <c r="C1974" s="157" t="s">
        <v>2823</v>
      </c>
      <c r="D1974" s="158">
        <v>0</v>
      </c>
      <c r="E1974" s="158">
        <v>0</v>
      </c>
      <c r="F1974" s="158">
        <v>10000</v>
      </c>
      <c r="G1974" s="159">
        <v>10000</v>
      </c>
    </row>
    <row r="1975" spans="1:7" ht="21.75" x14ac:dyDescent="0.25">
      <c r="A1975" s="314"/>
      <c r="B1975" s="157" t="s">
        <v>351</v>
      </c>
      <c r="C1975" s="157" t="s">
        <v>2824</v>
      </c>
      <c r="D1975" s="158">
        <v>0</v>
      </c>
      <c r="E1975" s="158">
        <v>1000</v>
      </c>
      <c r="F1975" s="158">
        <v>1000</v>
      </c>
      <c r="G1975" s="159">
        <v>1000</v>
      </c>
    </row>
    <row r="1976" spans="1:7" x14ac:dyDescent="0.25">
      <c r="A1976" s="314"/>
      <c r="B1976" s="157" t="s">
        <v>351</v>
      </c>
      <c r="C1976" s="157" t="s">
        <v>2825</v>
      </c>
      <c r="D1976" s="158">
        <v>0</v>
      </c>
      <c r="E1976" s="158">
        <v>1000</v>
      </c>
      <c r="F1976" s="158">
        <v>1000</v>
      </c>
      <c r="G1976" s="159">
        <v>1000</v>
      </c>
    </row>
    <row r="1977" spans="1:7" x14ac:dyDescent="0.25">
      <c r="A1977" s="314"/>
      <c r="B1977" s="157" t="s">
        <v>351</v>
      </c>
      <c r="C1977" s="157" t="s">
        <v>2826</v>
      </c>
      <c r="D1977" s="158">
        <v>0</v>
      </c>
      <c r="E1977" s="158">
        <v>0</v>
      </c>
      <c r="F1977" s="158">
        <v>5000</v>
      </c>
      <c r="G1977" s="159">
        <v>5000</v>
      </c>
    </row>
    <row r="1978" spans="1:7" ht="21.75" x14ac:dyDescent="0.25">
      <c r="A1978" s="314"/>
      <c r="B1978" s="157" t="s">
        <v>351</v>
      </c>
      <c r="C1978" s="157" t="s">
        <v>2827</v>
      </c>
      <c r="D1978" s="158">
        <v>0</v>
      </c>
      <c r="E1978" s="158">
        <v>0</v>
      </c>
      <c r="F1978" s="158">
        <v>6000</v>
      </c>
      <c r="G1978" s="159">
        <v>6000</v>
      </c>
    </row>
    <row r="1979" spans="1:7" ht="21.75" x14ac:dyDescent="0.25">
      <c r="A1979" s="314"/>
      <c r="B1979" s="157" t="s">
        <v>351</v>
      </c>
      <c r="C1979" s="157" t="s">
        <v>2828</v>
      </c>
      <c r="D1979" s="158">
        <v>0</v>
      </c>
      <c r="E1979" s="158">
        <v>0</v>
      </c>
      <c r="F1979" s="158">
        <v>40000</v>
      </c>
      <c r="G1979" s="159">
        <v>40000</v>
      </c>
    </row>
    <row r="1980" spans="1:7" ht="21.75" x14ac:dyDescent="0.25">
      <c r="A1980" s="314"/>
      <c r="B1980" s="157" t="s">
        <v>351</v>
      </c>
      <c r="C1980" s="157" t="s">
        <v>2829</v>
      </c>
      <c r="D1980" s="158">
        <v>54200</v>
      </c>
      <c r="E1980" s="158">
        <v>54200</v>
      </c>
      <c r="F1980" s="158">
        <v>0</v>
      </c>
      <c r="G1980" s="159">
        <v>0</v>
      </c>
    </row>
    <row r="1981" spans="1:7" ht="21.75" x14ac:dyDescent="0.25">
      <c r="A1981" s="314"/>
      <c r="B1981" s="157" t="s">
        <v>351</v>
      </c>
      <c r="C1981" s="157" t="s">
        <v>2830</v>
      </c>
      <c r="D1981" s="158">
        <v>0</v>
      </c>
      <c r="E1981" s="158">
        <v>0</v>
      </c>
      <c r="F1981" s="158">
        <v>150000</v>
      </c>
      <c r="G1981" s="159">
        <v>150000</v>
      </c>
    </row>
    <row r="1982" spans="1:7" x14ac:dyDescent="0.25">
      <c r="A1982" s="314"/>
      <c r="B1982" s="157" t="s">
        <v>351</v>
      </c>
      <c r="C1982" s="157" t="s">
        <v>2831</v>
      </c>
      <c r="D1982" s="158">
        <v>5000</v>
      </c>
      <c r="E1982" s="158">
        <v>5000</v>
      </c>
      <c r="F1982" s="158">
        <v>5000</v>
      </c>
      <c r="G1982" s="159">
        <v>5000</v>
      </c>
    </row>
    <row r="1983" spans="1:7" x14ac:dyDescent="0.25">
      <c r="A1983" s="314"/>
      <c r="B1983" s="157" t="s">
        <v>351</v>
      </c>
      <c r="C1983" s="157" t="s">
        <v>2832</v>
      </c>
      <c r="D1983" s="158">
        <v>0</v>
      </c>
      <c r="E1983" s="158">
        <v>0</v>
      </c>
      <c r="F1983" s="158">
        <v>2000</v>
      </c>
      <c r="G1983" s="159">
        <v>2000</v>
      </c>
    </row>
    <row r="1984" spans="1:7" ht="21.75" x14ac:dyDescent="0.25">
      <c r="A1984" s="314"/>
      <c r="B1984" s="157" t="s">
        <v>351</v>
      </c>
      <c r="C1984" s="157" t="s">
        <v>2833</v>
      </c>
      <c r="D1984" s="158">
        <v>0</v>
      </c>
      <c r="E1984" s="158">
        <v>0</v>
      </c>
      <c r="F1984" s="158">
        <v>24600</v>
      </c>
      <c r="G1984" s="159">
        <v>24600</v>
      </c>
    </row>
    <row r="1985" spans="1:7" x14ac:dyDescent="0.25">
      <c r="A1985" s="314"/>
      <c r="B1985" s="157" t="s">
        <v>351</v>
      </c>
      <c r="C1985" s="157" t="s">
        <v>2834</v>
      </c>
      <c r="D1985" s="158">
        <v>0</v>
      </c>
      <c r="E1985" s="158">
        <v>0</v>
      </c>
      <c r="F1985" s="158">
        <v>4000</v>
      </c>
      <c r="G1985" s="159">
        <v>4000</v>
      </c>
    </row>
    <row r="1986" spans="1:7" x14ac:dyDescent="0.25">
      <c r="A1986" s="314"/>
      <c r="B1986" s="157" t="s">
        <v>351</v>
      </c>
      <c r="C1986" s="157" t="s">
        <v>2835</v>
      </c>
      <c r="D1986" s="158">
        <v>0</v>
      </c>
      <c r="E1986" s="158">
        <v>0</v>
      </c>
      <c r="F1986" s="158">
        <v>3800</v>
      </c>
      <c r="G1986" s="159">
        <v>3800</v>
      </c>
    </row>
    <row r="1987" spans="1:7" ht="21.75" x14ac:dyDescent="0.25">
      <c r="A1987" s="314"/>
      <c r="B1987" s="157" t="s">
        <v>351</v>
      </c>
      <c r="C1987" s="157" t="s">
        <v>2836</v>
      </c>
      <c r="D1987" s="158">
        <v>0</v>
      </c>
      <c r="E1987" s="158">
        <v>18000</v>
      </c>
      <c r="F1987" s="158">
        <v>18000</v>
      </c>
      <c r="G1987" s="159">
        <v>18000</v>
      </c>
    </row>
    <row r="1988" spans="1:7" ht="21.75" x14ac:dyDescent="0.25">
      <c r="A1988" s="314"/>
      <c r="B1988" s="157" t="s">
        <v>351</v>
      </c>
      <c r="C1988" s="157" t="s">
        <v>2837</v>
      </c>
      <c r="D1988" s="158">
        <v>18000</v>
      </c>
      <c r="E1988" s="158">
        <v>0</v>
      </c>
      <c r="F1988" s="158">
        <v>0</v>
      </c>
      <c r="G1988" s="159">
        <v>0</v>
      </c>
    </row>
    <row r="1989" spans="1:7" ht="32.6" x14ac:dyDescent="0.25">
      <c r="A1989" s="314"/>
      <c r="B1989" s="157" t="s">
        <v>351</v>
      </c>
      <c r="C1989" s="157" t="s">
        <v>2838</v>
      </c>
      <c r="D1989" s="158">
        <v>41000</v>
      </c>
      <c r="E1989" s="158">
        <v>41000</v>
      </c>
      <c r="F1989" s="158">
        <v>41000</v>
      </c>
      <c r="G1989" s="159">
        <v>41000</v>
      </c>
    </row>
    <row r="1990" spans="1:7" ht="43.5" x14ac:dyDescent="0.25">
      <c r="A1990" s="314"/>
      <c r="B1990" s="157" t="s">
        <v>351</v>
      </c>
      <c r="C1990" s="157" t="s">
        <v>2839</v>
      </c>
      <c r="D1990" s="158">
        <v>24900</v>
      </c>
      <c r="E1990" s="158">
        <v>0</v>
      </c>
      <c r="F1990" s="158">
        <v>0</v>
      </c>
      <c r="G1990" s="159">
        <v>0</v>
      </c>
    </row>
    <row r="1991" spans="1:7" ht="21.75" x14ac:dyDescent="0.25">
      <c r="A1991" s="314"/>
      <c r="B1991" s="157" t="s">
        <v>351</v>
      </c>
      <c r="C1991" s="157" t="s">
        <v>2840</v>
      </c>
      <c r="D1991" s="158">
        <v>20000</v>
      </c>
      <c r="E1991" s="158">
        <v>0</v>
      </c>
      <c r="F1991" s="158">
        <v>0</v>
      </c>
      <c r="G1991" s="159">
        <v>0</v>
      </c>
    </row>
    <row r="1992" spans="1:7" ht="32.6" x14ac:dyDescent="0.25">
      <c r="A1992" s="314"/>
      <c r="B1992" s="157" t="s">
        <v>351</v>
      </c>
      <c r="C1992" s="157" t="s">
        <v>2841</v>
      </c>
      <c r="D1992" s="158">
        <v>0</v>
      </c>
      <c r="E1992" s="158">
        <v>29000</v>
      </c>
      <c r="F1992" s="158">
        <v>29000</v>
      </c>
      <c r="G1992" s="159">
        <v>29000</v>
      </c>
    </row>
    <row r="1993" spans="1:7" ht="76.099999999999994" x14ac:dyDescent="0.25">
      <c r="A1993" s="314"/>
      <c r="B1993" s="157" t="s">
        <v>351</v>
      </c>
      <c r="C1993" s="157" t="s">
        <v>2842</v>
      </c>
      <c r="D1993" s="158">
        <v>50400</v>
      </c>
      <c r="E1993" s="158">
        <v>0</v>
      </c>
      <c r="F1993" s="158">
        <v>0</v>
      </c>
      <c r="G1993" s="159">
        <v>0</v>
      </c>
    </row>
    <row r="1994" spans="1:7" ht="21.75" x14ac:dyDescent="0.25">
      <c r="A1994" s="314"/>
      <c r="B1994" s="157" t="s">
        <v>351</v>
      </c>
      <c r="C1994" s="157" t="s">
        <v>2843</v>
      </c>
      <c r="D1994" s="158">
        <v>0</v>
      </c>
      <c r="E1994" s="158">
        <v>8000</v>
      </c>
      <c r="F1994" s="158">
        <v>8000</v>
      </c>
      <c r="G1994" s="159">
        <v>8000</v>
      </c>
    </row>
    <row r="1995" spans="1:7" ht="43.5" x14ac:dyDescent="0.25">
      <c r="A1995" s="314"/>
      <c r="B1995" s="157" t="s">
        <v>351</v>
      </c>
      <c r="C1995" s="157" t="s">
        <v>2844</v>
      </c>
      <c r="D1995" s="158">
        <v>0</v>
      </c>
      <c r="E1995" s="158">
        <v>24900</v>
      </c>
      <c r="F1995" s="158">
        <v>24900</v>
      </c>
      <c r="G1995" s="159">
        <v>24900</v>
      </c>
    </row>
    <row r="1996" spans="1:7" x14ac:dyDescent="0.25">
      <c r="A1996" s="314"/>
      <c r="B1996" s="157" t="s">
        <v>351</v>
      </c>
      <c r="C1996" s="157" t="s">
        <v>2845</v>
      </c>
      <c r="D1996" s="158">
        <v>0</v>
      </c>
      <c r="E1996" s="158">
        <v>0</v>
      </c>
      <c r="F1996" s="158">
        <v>0</v>
      </c>
      <c r="G1996" s="159">
        <v>100000</v>
      </c>
    </row>
    <row r="1997" spans="1:7" x14ac:dyDescent="0.25">
      <c r="A1997" s="314"/>
      <c r="B1997" s="157" t="s">
        <v>351</v>
      </c>
      <c r="C1997" s="157" t="s">
        <v>2846</v>
      </c>
      <c r="D1997" s="158">
        <v>0</v>
      </c>
      <c r="E1997" s="158">
        <v>0</v>
      </c>
      <c r="F1997" s="158">
        <v>50000</v>
      </c>
      <c r="G1997" s="159">
        <v>0</v>
      </c>
    </row>
    <row r="1998" spans="1:7" x14ac:dyDescent="0.25">
      <c r="A1998" s="314"/>
      <c r="B1998" s="157" t="s">
        <v>351</v>
      </c>
      <c r="C1998" s="157" t="s">
        <v>2847</v>
      </c>
      <c r="D1998" s="158">
        <v>11400</v>
      </c>
      <c r="E1998" s="158">
        <v>11400</v>
      </c>
      <c r="F1998" s="158">
        <v>11400</v>
      </c>
      <c r="G1998" s="159">
        <v>11400</v>
      </c>
    </row>
    <row r="1999" spans="1:7" x14ac:dyDescent="0.25">
      <c r="A1999" s="314"/>
      <c r="B1999" s="157" t="s">
        <v>351</v>
      </c>
      <c r="C1999" s="157" t="s">
        <v>2848</v>
      </c>
      <c r="D1999" s="158">
        <v>0</v>
      </c>
      <c r="E1999" s="158">
        <v>0</v>
      </c>
      <c r="F1999" s="158">
        <v>4000</v>
      </c>
      <c r="G1999" s="159">
        <v>4000</v>
      </c>
    </row>
    <row r="2000" spans="1:7" ht="21.75" x14ac:dyDescent="0.25">
      <c r="A2000" s="314"/>
      <c r="B2000" s="157" t="s">
        <v>351</v>
      </c>
      <c r="C2000" s="157" t="s">
        <v>2809</v>
      </c>
      <c r="D2000" s="158">
        <v>0</v>
      </c>
      <c r="E2000" s="158">
        <v>5000</v>
      </c>
      <c r="F2000" s="158">
        <v>5000</v>
      </c>
      <c r="G2000" s="159">
        <v>5000</v>
      </c>
    </row>
    <row r="2001" spans="1:7" x14ac:dyDescent="0.25">
      <c r="A2001" s="314"/>
      <c r="B2001" s="157" t="s">
        <v>351</v>
      </c>
      <c r="C2001" s="157" t="s">
        <v>2849</v>
      </c>
      <c r="D2001" s="158">
        <v>0</v>
      </c>
      <c r="E2001" s="158">
        <v>1000</v>
      </c>
      <c r="F2001" s="158">
        <v>1000</v>
      </c>
      <c r="G2001" s="159">
        <v>1000</v>
      </c>
    </row>
    <row r="2002" spans="1:7" x14ac:dyDescent="0.25">
      <c r="A2002" s="314"/>
      <c r="B2002" s="157" t="s">
        <v>351</v>
      </c>
      <c r="C2002" s="157" t="s">
        <v>2576</v>
      </c>
      <c r="D2002" s="158">
        <v>63200</v>
      </c>
      <c r="E2002" s="158">
        <v>0</v>
      </c>
      <c r="F2002" s="158">
        <v>0</v>
      </c>
      <c r="G2002" s="159">
        <v>0</v>
      </c>
    </row>
    <row r="2003" spans="1:7" ht="21.75" x14ac:dyDescent="0.25">
      <c r="A2003" s="314"/>
      <c r="B2003" s="157" t="s">
        <v>2850</v>
      </c>
      <c r="C2003" s="157" t="s">
        <v>2851</v>
      </c>
      <c r="D2003" s="158">
        <v>0</v>
      </c>
      <c r="E2003" s="158">
        <v>500</v>
      </c>
      <c r="F2003" s="158">
        <v>0</v>
      </c>
      <c r="G2003" s="159">
        <v>0</v>
      </c>
    </row>
    <row r="2004" spans="1:7" ht="32.6" x14ac:dyDescent="0.25">
      <c r="A2004" s="314"/>
      <c r="B2004" s="157" t="s">
        <v>2852</v>
      </c>
      <c r="C2004" s="157" t="s">
        <v>2853</v>
      </c>
      <c r="D2004" s="158">
        <v>0</v>
      </c>
      <c r="E2004" s="158">
        <v>589500</v>
      </c>
      <c r="F2004" s="158">
        <v>589500</v>
      </c>
      <c r="G2004" s="159">
        <v>589500</v>
      </c>
    </row>
    <row r="2005" spans="1:7" ht="21.75" x14ac:dyDescent="0.25">
      <c r="A2005" s="314"/>
      <c r="B2005" s="157" t="s">
        <v>2854</v>
      </c>
      <c r="C2005" s="157" t="s">
        <v>2855</v>
      </c>
      <c r="D2005" s="158">
        <v>0</v>
      </c>
      <c r="E2005" s="158">
        <v>845200</v>
      </c>
      <c r="F2005" s="158">
        <v>845200</v>
      </c>
      <c r="G2005" s="159">
        <v>845200</v>
      </c>
    </row>
    <row r="2006" spans="1:7" ht="32.6" x14ac:dyDescent="0.25">
      <c r="A2006" s="314"/>
      <c r="B2006" s="157" t="s">
        <v>2856</v>
      </c>
      <c r="C2006" s="157" t="s">
        <v>2857</v>
      </c>
      <c r="D2006" s="158">
        <v>0</v>
      </c>
      <c r="E2006" s="158">
        <v>557700</v>
      </c>
      <c r="F2006" s="158">
        <v>557700</v>
      </c>
      <c r="G2006" s="159">
        <v>557700</v>
      </c>
    </row>
    <row r="2007" spans="1:7" ht="32.6" x14ac:dyDescent="0.25">
      <c r="A2007" s="314"/>
      <c r="B2007" s="157" t="s">
        <v>2858</v>
      </c>
      <c r="C2007" s="157" t="s">
        <v>2859</v>
      </c>
      <c r="D2007" s="158">
        <v>0</v>
      </c>
      <c r="E2007" s="158">
        <v>220800</v>
      </c>
      <c r="F2007" s="158">
        <v>220800</v>
      </c>
      <c r="G2007" s="159">
        <v>220800</v>
      </c>
    </row>
    <row r="2008" spans="1:7" ht="32.6" x14ac:dyDescent="0.25">
      <c r="A2008" s="314"/>
      <c r="B2008" s="157" t="s">
        <v>2860</v>
      </c>
      <c r="C2008" s="157" t="s">
        <v>2861</v>
      </c>
      <c r="D2008" s="158">
        <v>0</v>
      </c>
      <c r="E2008" s="158">
        <v>340000</v>
      </c>
      <c r="F2008" s="158">
        <v>340000</v>
      </c>
      <c r="G2008" s="159">
        <v>340000</v>
      </c>
    </row>
    <row r="2009" spans="1:7" x14ac:dyDescent="0.25">
      <c r="A2009" s="314"/>
      <c r="B2009" s="157" t="s">
        <v>2862</v>
      </c>
      <c r="C2009" s="157" t="s">
        <v>2863</v>
      </c>
      <c r="D2009" s="158">
        <v>0</v>
      </c>
      <c r="E2009" s="158">
        <v>24500</v>
      </c>
      <c r="F2009" s="158">
        <v>24500</v>
      </c>
      <c r="G2009" s="159">
        <v>24500</v>
      </c>
    </row>
    <row r="2010" spans="1:7" x14ac:dyDescent="0.25">
      <c r="A2010" s="314"/>
      <c r="B2010" s="157" t="s">
        <v>2864</v>
      </c>
      <c r="C2010" s="157" t="s">
        <v>2865</v>
      </c>
      <c r="D2010" s="158">
        <v>2000</v>
      </c>
      <c r="E2010" s="158">
        <v>0</v>
      </c>
      <c r="F2010" s="158">
        <v>0</v>
      </c>
      <c r="G2010" s="159">
        <v>0</v>
      </c>
    </row>
    <row r="2011" spans="1:7" ht="21.75" x14ac:dyDescent="0.25">
      <c r="A2011" s="314"/>
      <c r="B2011" s="157" t="s">
        <v>2864</v>
      </c>
      <c r="C2011" s="157" t="s">
        <v>2866</v>
      </c>
      <c r="D2011" s="158">
        <v>0</v>
      </c>
      <c r="E2011" s="158">
        <v>2000</v>
      </c>
      <c r="F2011" s="158">
        <v>2000</v>
      </c>
      <c r="G2011" s="159">
        <v>2000</v>
      </c>
    </row>
    <row r="2012" spans="1:7" ht="21.75" x14ac:dyDescent="0.25">
      <c r="A2012" s="314"/>
      <c r="B2012" s="157" t="s">
        <v>2867</v>
      </c>
      <c r="C2012" s="157" t="s">
        <v>2868</v>
      </c>
      <c r="D2012" s="158">
        <v>0</v>
      </c>
      <c r="E2012" s="158">
        <v>4500</v>
      </c>
      <c r="F2012" s="158">
        <v>4500</v>
      </c>
      <c r="G2012" s="159">
        <v>4500</v>
      </c>
    </row>
    <row r="2013" spans="1:7" x14ac:dyDescent="0.25">
      <c r="A2013" s="314"/>
      <c r="B2013" s="157" t="s">
        <v>2869</v>
      </c>
      <c r="C2013" s="157" t="s">
        <v>2870</v>
      </c>
      <c r="D2013" s="158">
        <v>4500</v>
      </c>
      <c r="E2013" s="158">
        <v>0</v>
      </c>
      <c r="F2013" s="158">
        <v>0</v>
      </c>
      <c r="G2013" s="159">
        <v>0</v>
      </c>
    </row>
    <row r="2014" spans="1:7" ht="21.75" x14ac:dyDescent="0.25">
      <c r="A2014" s="314"/>
      <c r="B2014" s="157" t="s">
        <v>2871</v>
      </c>
      <c r="C2014" s="157" t="s">
        <v>2554</v>
      </c>
      <c r="D2014" s="158">
        <v>0</v>
      </c>
      <c r="E2014" s="158">
        <v>10000</v>
      </c>
      <c r="F2014" s="158">
        <v>10000</v>
      </c>
      <c r="G2014" s="159">
        <v>10000</v>
      </c>
    </row>
    <row r="2015" spans="1:7" x14ac:dyDescent="0.25">
      <c r="A2015" s="314"/>
      <c r="B2015" s="157" t="s">
        <v>2872</v>
      </c>
      <c r="C2015" s="157" t="s">
        <v>2873</v>
      </c>
      <c r="D2015" s="158">
        <v>500</v>
      </c>
      <c r="E2015" s="158">
        <v>500</v>
      </c>
      <c r="F2015" s="158">
        <v>500</v>
      </c>
      <c r="G2015" s="159">
        <v>500</v>
      </c>
    </row>
    <row r="2016" spans="1:7" ht="21.75" x14ac:dyDescent="0.25">
      <c r="A2016" s="314"/>
      <c r="B2016" s="157" t="s">
        <v>2874</v>
      </c>
      <c r="C2016" s="157" t="s">
        <v>2875</v>
      </c>
      <c r="D2016" s="158">
        <v>1600</v>
      </c>
      <c r="E2016" s="158">
        <v>900</v>
      </c>
      <c r="F2016" s="158">
        <v>1000</v>
      </c>
      <c r="G2016" s="159">
        <v>1000</v>
      </c>
    </row>
    <row r="2017" spans="1:7" x14ac:dyDescent="0.25">
      <c r="A2017" s="314"/>
      <c r="B2017" s="157" t="s">
        <v>2876</v>
      </c>
      <c r="C2017" s="157" t="s">
        <v>2877</v>
      </c>
      <c r="D2017" s="158">
        <v>8500</v>
      </c>
      <c r="E2017" s="158">
        <v>7300</v>
      </c>
      <c r="F2017" s="158">
        <v>8500</v>
      </c>
      <c r="G2017" s="159">
        <v>8500</v>
      </c>
    </row>
    <row r="2018" spans="1:7" x14ac:dyDescent="0.25">
      <c r="A2018" s="314"/>
      <c r="B2018" s="157" t="s">
        <v>2878</v>
      </c>
      <c r="C2018" s="157" t="s">
        <v>2879</v>
      </c>
      <c r="D2018" s="158">
        <v>15000</v>
      </c>
      <c r="E2018" s="158">
        <v>15000</v>
      </c>
      <c r="F2018" s="158">
        <v>15000</v>
      </c>
      <c r="G2018" s="159">
        <v>15000</v>
      </c>
    </row>
    <row r="2019" spans="1:7" x14ac:dyDescent="0.25">
      <c r="A2019" s="314"/>
      <c r="B2019" s="157" t="s">
        <v>2880</v>
      </c>
      <c r="C2019" s="157" t="s">
        <v>2881</v>
      </c>
      <c r="D2019" s="158">
        <v>0</v>
      </c>
      <c r="E2019" s="158">
        <v>0</v>
      </c>
      <c r="F2019" s="158">
        <v>5000</v>
      </c>
      <c r="G2019" s="159">
        <v>0</v>
      </c>
    </row>
    <row r="2020" spans="1:7" x14ac:dyDescent="0.25">
      <c r="A2020" s="314"/>
      <c r="B2020" s="157" t="s">
        <v>2882</v>
      </c>
      <c r="C2020" s="157" t="s">
        <v>2883</v>
      </c>
      <c r="D2020" s="158">
        <v>2600</v>
      </c>
      <c r="E2020" s="158">
        <v>2600</v>
      </c>
      <c r="F2020" s="158">
        <v>2800</v>
      </c>
      <c r="G2020" s="159">
        <v>2800</v>
      </c>
    </row>
    <row r="2021" spans="1:7" x14ac:dyDescent="0.25">
      <c r="A2021" s="314"/>
      <c r="B2021" s="157" t="s">
        <v>2884</v>
      </c>
      <c r="C2021" s="157" t="s">
        <v>2885</v>
      </c>
      <c r="D2021" s="158">
        <v>5000</v>
      </c>
      <c r="E2021" s="158">
        <v>0</v>
      </c>
      <c r="F2021" s="158">
        <v>0</v>
      </c>
      <c r="G2021" s="159">
        <v>0</v>
      </c>
    </row>
    <row r="2022" spans="1:7" x14ac:dyDescent="0.25">
      <c r="A2022" s="314"/>
      <c r="B2022" s="157" t="s">
        <v>2884</v>
      </c>
      <c r="C2022" s="157" t="s">
        <v>2881</v>
      </c>
      <c r="D2022" s="158">
        <v>0</v>
      </c>
      <c r="E2022" s="158">
        <v>5000</v>
      </c>
      <c r="F2022" s="158">
        <v>0</v>
      </c>
      <c r="G2022" s="159">
        <v>5000</v>
      </c>
    </row>
    <row r="2023" spans="1:7" x14ac:dyDescent="0.25">
      <c r="A2023" s="314"/>
      <c r="B2023" s="157" t="s">
        <v>2886</v>
      </c>
      <c r="C2023" s="157" t="s">
        <v>2887</v>
      </c>
      <c r="D2023" s="158">
        <v>0</v>
      </c>
      <c r="E2023" s="158">
        <v>5000</v>
      </c>
      <c r="F2023" s="158">
        <v>5000</v>
      </c>
      <c r="G2023" s="159">
        <v>5000</v>
      </c>
    </row>
    <row r="2024" spans="1:7" x14ac:dyDescent="0.25">
      <c r="A2024" s="314"/>
      <c r="B2024" s="157" t="s">
        <v>2888</v>
      </c>
      <c r="C2024" s="157" t="s">
        <v>2889</v>
      </c>
      <c r="D2024" s="158">
        <v>17000</v>
      </c>
      <c r="E2024" s="158">
        <v>0</v>
      </c>
      <c r="F2024" s="158">
        <v>0</v>
      </c>
      <c r="G2024" s="159">
        <v>0</v>
      </c>
    </row>
    <row r="2025" spans="1:7" x14ac:dyDescent="0.25">
      <c r="A2025" s="314"/>
      <c r="B2025" s="157" t="s">
        <v>2888</v>
      </c>
      <c r="C2025" s="157" t="s">
        <v>2890</v>
      </c>
      <c r="D2025" s="158">
        <v>0</v>
      </c>
      <c r="E2025" s="158">
        <v>17000</v>
      </c>
      <c r="F2025" s="158">
        <v>17000</v>
      </c>
      <c r="G2025" s="159">
        <v>17000</v>
      </c>
    </row>
    <row r="2026" spans="1:7" x14ac:dyDescent="0.25">
      <c r="A2026" s="314"/>
      <c r="B2026" s="157" t="s">
        <v>2891</v>
      </c>
      <c r="C2026" s="157" t="s">
        <v>2892</v>
      </c>
      <c r="D2026" s="158">
        <v>2100</v>
      </c>
      <c r="E2026" s="158">
        <v>2700</v>
      </c>
      <c r="F2026" s="158">
        <v>2700</v>
      </c>
      <c r="G2026" s="159">
        <v>2700</v>
      </c>
    </row>
    <row r="2027" spans="1:7" x14ac:dyDescent="0.25">
      <c r="A2027" s="314"/>
      <c r="B2027" s="157" t="s">
        <v>2891</v>
      </c>
      <c r="C2027" s="157" t="s">
        <v>2893</v>
      </c>
      <c r="D2027" s="158">
        <v>25000</v>
      </c>
      <c r="E2027" s="158">
        <v>25000</v>
      </c>
      <c r="F2027" s="158">
        <v>25000</v>
      </c>
      <c r="G2027" s="159">
        <v>25000</v>
      </c>
    </row>
    <row r="2028" spans="1:7" x14ac:dyDescent="0.25">
      <c r="A2028" s="314"/>
      <c r="B2028" s="157" t="s">
        <v>2894</v>
      </c>
      <c r="C2028" s="157" t="s">
        <v>2895</v>
      </c>
      <c r="D2028" s="158">
        <v>5100</v>
      </c>
      <c r="E2028" s="158">
        <v>5100</v>
      </c>
      <c r="F2028" s="158">
        <v>5100</v>
      </c>
      <c r="G2028" s="159">
        <v>5100</v>
      </c>
    </row>
    <row r="2029" spans="1:7" x14ac:dyDescent="0.25">
      <c r="A2029" s="314"/>
      <c r="B2029" s="157" t="s">
        <v>1273</v>
      </c>
      <c r="C2029" s="157" t="s">
        <v>2896</v>
      </c>
      <c r="D2029" s="158">
        <v>0</v>
      </c>
      <c r="E2029" s="158">
        <v>9000</v>
      </c>
      <c r="F2029" s="158">
        <v>9000</v>
      </c>
      <c r="G2029" s="159">
        <v>9000</v>
      </c>
    </row>
    <row r="2030" spans="1:7" ht="21.75" x14ac:dyDescent="0.25">
      <c r="A2030" s="314"/>
      <c r="B2030" s="157" t="s">
        <v>2897</v>
      </c>
      <c r="C2030" s="157" t="s">
        <v>2898</v>
      </c>
      <c r="D2030" s="158">
        <v>3800</v>
      </c>
      <c r="E2030" s="158">
        <v>3800</v>
      </c>
      <c r="F2030" s="158">
        <v>3800</v>
      </c>
      <c r="G2030" s="159">
        <v>3800</v>
      </c>
    </row>
    <row r="2031" spans="1:7" ht="21.75" x14ac:dyDescent="0.25">
      <c r="A2031" s="314"/>
      <c r="B2031" s="157" t="s">
        <v>2897</v>
      </c>
      <c r="C2031" s="157" t="s">
        <v>2543</v>
      </c>
      <c r="D2031" s="158">
        <v>69000</v>
      </c>
      <c r="E2031" s="158">
        <v>69000</v>
      </c>
      <c r="F2031" s="158">
        <v>69000</v>
      </c>
      <c r="G2031" s="159">
        <v>69000</v>
      </c>
    </row>
    <row r="2032" spans="1:7" ht="32.6" x14ac:dyDescent="0.25">
      <c r="A2032" s="314"/>
      <c r="B2032" s="157" t="s">
        <v>228</v>
      </c>
      <c r="C2032" s="157" t="s">
        <v>2899</v>
      </c>
      <c r="D2032" s="158">
        <v>18000</v>
      </c>
      <c r="E2032" s="158">
        <v>15000</v>
      </c>
      <c r="F2032" s="158">
        <v>15000</v>
      </c>
      <c r="G2032" s="159">
        <v>15000</v>
      </c>
    </row>
    <row r="2033" spans="1:7" ht="21.75" x14ac:dyDescent="0.25">
      <c r="A2033" s="314"/>
      <c r="B2033" s="157" t="s">
        <v>228</v>
      </c>
      <c r="C2033" s="157" t="s">
        <v>2900</v>
      </c>
      <c r="D2033" s="158">
        <v>0</v>
      </c>
      <c r="E2033" s="158">
        <v>0</v>
      </c>
      <c r="F2033" s="158">
        <v>20000</v>
      </c>
      <c r="G2033" s="159">
        <v>20000</v>
      </c>
    </row>
    <row r="2034" spans="1:7" ht="32.6" x14ac:dyDescent="0.25">
      <c r="A2034" s="314"/>
      <c r="B2034" s="157" t="s">
        <v>228</v>
      </c>
      <c r="C2034" s="157" t="s">
        <v>2901</v>
      </c>
      <c r="D2034" s="158">
        <v>10000</v>
      </c>
      <c r="E2034" s="158">
        <v>7500</v>
      </c>
      <c r="F2034" s="158">
        <v>7500</v>
      </c>
      <c r="G2034" s="159">
        <v>7500</v>
      </c>
    </row>
    <row r="2035" spans="1:7" ht="32.6" x14ac:dyDescent="0.25">
      <c r="A2035" s="314"/>
      <c r="B2035" s="157" t="s">
        <v>228</v>
      </c>
      <c r="C2035" s="157" t="s">
        <v>2902</v>
      </c>
      <c r="D2035" s="158">
        <v>0</v>
      </c>
      <c r="E2035" s="158">
        <v>0</v>
      </c>
      <c r="F2035" s="158">
        <v>250000</v>
      </c>
      <c r="G2035" s="159">
        <v>250000</v>
      </c>
    </row>
    <row r="2036" spans="1:7" ht="32.6" x14ac:dyDescent="0.25">
      <c r="A2036" s="314"/>
      <c r="B2036" s="157" t="s">
        <v>228</v>
      </c>
      <c r="C2036" s="157" t="s">
        <v>2903</v>
      </c>
      <c r="D2036" s="158">
        <v>0</v>
      </c>
      <c r="E2036" s="158">
        <v>250000</v>
      </c>
      <c r="F2036" s="158">
        <v>0</v>
      </c>
      <c r="G2036" s="159">
        <v>0</v>
      </c>
    </row>
    <row r="2037" spans="1:7" x14ac:dyDescent="0.25">
      <c r="A2037" s="314"/>
      <c r="B2037" s="157" t="s">
        <v>2904</v>
      </c>
      <c r="C2037" s="157"/>
      <c r="D2037" s="158">
        <v>0</v>
      </c>
      <c r="E2037" s="158">
        <v>997033.76</v>
      </c>
      <c r="F2037" s="158">
        <v>1246600</v>
      </c>
      <c r="G2037" s="159">
        <v>1246600</v>
      </c>
    </row>
    <row r="2038" spans="1:7" ht="21.75" x14ac:dyDescent="0.25">
      <c r="A2038" s="314"/>
      <c r="B2038" s="157" t="s">
        <v>2905</v>
      </c>
      <c r="C2038" s="157" t="s">
        <v>2906</v>
      </c>
      <c r="D2038" s="158">
        <v>8000</v>
      </c>
      <c r="E2038" s="158">
        <v>8000</v>
      </c>
      <c r="F2038" s="158">
        <v>8000</v>
      </c>
      <c r="G2038" s="159">
        <v>8000</v>
      </c>
    </row>
    <row r="2039" spans="1:7" x14ac:dyDescent="0.25">
      <c r="A2039" s="314"/>
      <c r="B2039" s="157" t="s">
        <v>2907</v>
      </c>
      <c r="C2039" s="157" t="s">
        <v>2908</v>
      </c>
      <c r="D2039" s="158">
        <v>1200</v>
      </c>
      <c r="E2039" s="158">
        <v>0</v>
      </c>
      <c r="F2039" s="158">
        <v>0</v>
      </c>
      <c r="G2039" s="159">
        <v>0</v>
      </c>
    </row>
    <row r="2040" spans="1:7" x14ac:dyDescent="0.25">
      <c r="A2040" s="314"/>
      <c r="B2040" s="157" t="s">
        <v>2907</v>
      </c>
      <c r="C2040" s="157" t="s">
        <v>2909</v>
      </c>
      <c r="D2040" s="158">
        <v>0</v>
      </c>
      <c r="E2040" s="158">
        <v>4500</v>
      </c>
      <c r="F2040" s="158">
        <v>4500</v>
      </c>
      <c r="G2040" s="159">
        <v>4500</v>
      </c>
    </row>
    <row r="2041" spans="1:7" x14ac:dyDescent="0.25">
      <c r="A2041" s="314"/>
      <c r="B2041" s="157" t="s">
        <v>2907</v>
      </c>
      <c r="C2041" s="157"/>
      <c r="D2041" s="158">
        <v>0</v>
      </c>
      <c r="E2041" s="158">
        <v>12200</v>
      </c>
      <c r="F2041" s="158">
        <v>12400</v>
      </c>
      <c r="G2041" s="159">
        <v>14400</v>
      </c>
    </row>
    <row r="2042" spans="1:7" x14ac:dyDescent="0.25">
      <c r="A2042" s="314"/>
      <c r="B2042" s="157" t="s">
        <v>2910</v>
      </c>
      <c r="C2042" s="157" t="s">
        <v>2911</v>
      </c>
      <c r="D2042" s="158">
        <v>1400</v>
      </c>
      <c r="E2042" s="158">
        <v>1400</v>
      </c>
      <c r="F2042" s="158">
        <v>1400</v>
      </c>
      <c r="G2042" s="159">
        <v>1400</v>
      </c>
    </row>
    <row r="2043" spans="1:7" x14ac:dyDescent="0.25">
      <c r="A2043" s="314"/>
      <c r="B2043" s="157" t="s">
        <v>2910</v>
      </c>
      <c r="C2043" s="157" t="s">
        <v>2912</v>
      </c>
      <c r="D2043" s="158">
        <v>6200</v>
      </c>
      <c r="E2043" s="158">
        <v>6200</v>
      </c>
      <c r="F2043" s="158">
        <v>5500</v>
      </c>
      <c r="G2043" s="159">
        <v>5500</v>
      </c>
    </row>
    <row r="2044" spans="1:7" x14ac:dyDescent="0.25">
      <c r="A2044" s="314"/>
      <c r="B2044" s="157" t="s">
        <v>2910</v>
      </c>
      <c r="C2044" s="157" t="s">
        <v>2913</v>
      </c>
      <c r="D2044" s="158">
        <v>5700</v>
      </c>
      <c r="E2044" s="158">
        <v>8600</v>
      </c>
      <c r="F2044" s="158">
        <v>8600</v>
      </c>
      <c r="G2044" s="159">
        <v>8600</v>
      </c>
    </row>
    <row r="2045" spans="1:7" x14ac:dyDescent="0.25">
      <c r="A2045" s="314"/>
      <c r="B2045" s="157" t="s">
        <v>2910</v>
      </c>
      <c r="C2045" s="157"/>
      <c r="D2045" s="158">
        <v>0</v>
      </c>
      <c r="E2045" s="158">
        <v>3100</v>
      </c>
      <c r="F2045" s="158">
        <v>3300</v>
      </c>
      <c r="G2045" s="159">
        <v>3500</v>
      </c>
    </row>
    <row r="2046" spans="1:7" ht="21.75" x14ac:dyDescent="0.25">
      <c r="A2046" s="314"/>
      <c r="B2046" s="157" t="s">
        <v>2914</v>
      </c>
      <c r="C2046" s="157" t="s">
        <v>2915</v>
      </c>
      <c r="D2046" s="158">
        <v>500</v>
      </c>
      <c r="E2046" s="158">
        <v>0</v>
      </c>
      <c r="F2046" s="158">
        <v>0</v>
      </c>
      <c r="G2046" s="159">
        <v>0</v>
      </c>
    </row>
    <row r="2047" spans="1:7" x14ac:dyDescent="0.25">
      <c r="A2047" s="314"/>
      <c r="B2047" s="157" t="s">
        <v>2916</v>
      </c>
      <c r="C2047" s="157" t="s">
        <v>2538</v>
      </c>
      <c r="D2047" s="158">
        <v>0</v>
      </c>
      <c r="E2047" s="158">
        <v>25000</v>
      </c>
      <c r="F2047" s="158">
        <v>25000</v>
      </c>
      <c r="G2047" s="159">
        <v>25000</v>
      </c>
    </row>
    <row r="2048" spans="1:7" x14ac:dyDescent="0.25">
      <c r="A2048" s="314"/>
      <c r="B2048" s="157" t="s">
        <v>2916</v>
      </c>
      <c r="C2048" s="157" t="s">
        <v>2917</v>
      </c>
      <c r="D2048" s="158">
        <v>0</v>
      </c>
      <c r="E2048" s="158">
        <v>25000</v>
      </c>
      <c r="F2048" s="158">
        <v>25000</v>
      </c>
      <c r="G2048" s="159">
        <v>25000</v>
      </c>
    </row>
    <row r="2049" spans="1:7" ht="21.75" x14ac:dyDescent="0.25">
      <c r="A2049" s="314"/>
      <c r="B2049" s="157" t="s">
        <v>2918</v>
      </c>
      <c r="C2049" s="157" t="s">
        <v>2919</v>
      </c>
      <c r="D2049" s="158">
        <v>5400</v>
      </c>
      <c r="E2049" s="158">
        <v>5400</v>
      </c>
      <c r="F2049" s="158">
        <v>5600</v>
      </c>
      <c r="G2049" s="159">
        <v>5600</v>
      </c>
    </row>
    <row r="2050" spans="1:7" x14ac:dyDescent="0.25">
      <c r="A2050" s="315"/>
      <c r="B2050" s="157" t="s">
        <v>602</v>
      </c>
      <c r="C2050" s="157"/>
      <c r="D2050" s="158">
        <v>8000</v>
      </c>
      <c r="E2050" s="158">
        <v>0</v>
      </c>
      <c r="F2050" s="158">
        <v>0</v>
      </c>
      <c r="G2050" s="159">
        <v>0</v>
      </c>
    </row>
    <row r="2051" spans="1:7" x14ac:dyDescent="0.25">
      <c r="A2051" s="316" t="s">
        <v>367</v>
      </c>
      <c r="B2051" s="316"/>
      <c r="C2051" s="317"/>
      <c r="D2051" s="160">
        <v>14259200</v>
      </c>
      <c r="E2051" s="160">
        <v>14104733.76</v>
      </c>
      <c r="F2051" s="160">
        <v>14942500</v>
      </c>
      <c r="G2051" s="161">
        <v>15358000</v>
      </c>
    </row>
    <row r="2052" spans="1:7" ht="32.6" x14ac:dyDescent="0.25">
      <c r="A2052" s="313" t="s">
        <v>368</v>
      </c>
      <c r="B2052" s="157" t="s">
        <v>2920</v>
      </c>
      <c r="C2052" s="157" t="s">
        <v>2921</v>
      </c>
      <c r="D2052" s="158">
        <v>0</v>
      </c>
      <c r="E2052" s="158">
        <v>25000</v>
      </c>
      <c r="F2052" s="158">
        <v>0</v>
      </c>
      <c r="G2052" s="159">
        <v>0</v>
      </c>
    </row>
    <row r="2053" spans="1:7" ht="21.75" x14ac:dyDescent="0.25">
      <c r="A2053" s="314"/>
      <c r="B2053" s="157" t="s">
        <v>2922</v>
      </c>
      <c r="C2053" s="157" t="s">
        <v>2923</v>
      </c>
      <c r="D2053" s="158">
        <v>123000</v>
      </c>
      <c r="E2053" s="158">
        <v>0</v>
      </c>
      <c r="F2053" s="158">
        <v>0</v>
      </c>
      <c r="G2053" s="159">
        <v>0</v>
      </c>
    </row>
    <row r="2054" spans="1:7" ht="32.6" x14ac:dyDescent="0.25">
      <c r="A2054" s="314"/>
      <c r="B2054" s="157" t="s">
        <v>2924</v>
      </c>
      <c r="C2054" s="157" t="s">
        <v>2925</v>
      </c>
      <c r="D2054" s="158">
        <v>5000</v>
      </c>
      <c r="E2054" s="158">
        <v>5000</v>
      </c>
      <c r="F2054" s="158">
        <v>5000</v>
      </c>
      <c r="G2054" s="159">
        <v>5000</v>
      </c>
    </row>
    <row r="2055" spans="1:7" x14ac:dyDescent="0.25">
      <c r="A2055" s="314"/>
      <c r="B2055" s="157" t="s">
        <v>2926</v>
      </c>
      <c r="C2055" s="157" t="s">
        <v>2927</v>
      </c>
      <c r="D2055" s="158">
        <v>0</v>
      </c>
      <c r="E2055" s="158">
        <v>75000</v>
      </c>
      <c r="F2055" s="158">
        <v>0</v>
      </c>
      <c r="G2055" s="159">
        <v>0</v>
      </c>
    </row>
    <row r="2056" spans="1:7" x14ac:dyDescent="0.25">
      <c r="A2056" s="314"/>
      <c r="B2056" s="157" t="s">
        <v>2928</v>
      </c>
      <c r="C2056" s="157" t="s">
        <v>2929</v>
      </c>
      <c r="D2056" s="158">
        <v>0</v>
      </c>
      <c r="E2056" s="158">
        <v>0</v>
      </c>
      <c r="F2056" s="158">
        <v>90000</v>
      </c>
      <c r="G2056" s="159">
        <v>0</v>
      </c>
    </row>
    <row r="2057" spans="1:7" x14ac:dyDescent="0.25">
      <c r="A2057" s="314"/>
      <c r="B2057" s="157" t="s">
        <v>2930</v>
      </c>
      <c r="C2057" s="157" t="s">
        <v>2929</v>
      </c>
      <c r="D2057" s="158">
        <v>75000</v>
      </c>
      <c r="E2057" s="158">
        <v>0</v>
      </c>
      <c r="F2057" s="158">
        <v>0</v>
      </c>
      <c r="G2057" s="159">
        <v>90000</v>
      </c>
    </row>
    <row r="2058" spans="1:7" ht="21.75" x14ac:dyDescent="0.25">
      <c r="A2058" s="314"/>
      <c r="B2058" s="157" t="s">
        <v>2534</v>
      </c>
      <c r="C2058" s="157" t="s">
        <v>2931</v>
      </c>
      <c r="D2058" s="158">
        <v>0</v>
      </c>
      <c r="E2058" s="158">
        <v>0</v>
      </c>
      <c r="F2058" s="158">
        <v>15000</v>
      </c>
      <c r="G2058" s="159">
        <v>0</v>
      </c>
    </row>
    <row r="2059" spans="1:7" ht="21.75" x14ac:dyDescent="0.25">
      <c r="A2059" s="314"/>
      <c r="B2059" s="157" t="s">
        <v>2534</v>
      </c>
      <c r="C2059" s="157" t="s">
        <v>2932</v>
      </c>
      <c r="D2059" s="158">
        <v>0</v>
      </c>
      <c r="E2059" s="158">
        <v>0</v>
      </c>
      <c r="F2059" s="158">
        <v>0</v>
      </c>
      <c r="G2059" s="159">
        <v>15000</v>
      </c>
    </row>
    <row r="2060" spans="1:7" ht="32.6" x14ac:dyDescent="0.25">
      <c r="A2060" s="314"/>
      <c r="B2060" s="157" t="s">
        <v>2933</v>
      </c>
      <c r="C2060" s="157" t="s">
        <v>2934</v>
      </c>
      <c r="D2060" s="158">
        <v>75000</v>
      </c>
      <c r="E2060" s="158">
        <v>0</v>
      </c>
      <c r="F2060" s="158">
        <v>0</v>
      </c>
      <c r="G2060" s="159">
        <v>0</v>
      </c>
    </row>
    <row r="2061" spans="1:7" ht="21.75" x14ac:dyDescent="0.25">
      <c r="A2061" s="314"/>
      <c r="B2061" s="157" t="s">
        <v>2935</v>
      </c>
      <c r="C2061" s="157" t="s">
        <v>2936</v>
      </c>
      <c r="D2061" s="158">
        <v>10000</v>
      </c>
      <c r="E2061" s="158">
        <v>10000</v>
      </c>
      <c r="F2061" s="158">
        <v>10000</v>
      </c>
      <c r="G2061" s="159">
        <v>10000</v>
      </c>
    </row>
    <row r="2062" spans="1:7" x14ac:dyDescent="0.25">
      <c r="A2062" s="314"/>
      <c r="B2062" s="157" t="s">
        <v>2937</v>
      </c>
      <c r="C2062" s="157" t="s">
        <v>2938</v>
      </c>
      <c r="D2062" s="158">
        <v>26600</v>
      </c>
      <c r="E2062" s="158">
        <v>0</v>
      </c>
      <c r="F2062" s="158">
        <v>0</v>
      </c>
      <c r="G2062" s="159">
        <v>0</v>
      </c>
    </row>
    <row r="2063" spans="1:7" ht="54.35" x14ac:dyDescent="0.25">
      <c r="A2063" s="314"/>
      <c r="B2063" s="157" t="s">
        <v>2937</v>
      </c>
      <c r="C2063" s="157" t="s">
        <v>2939</v>
      </c>
      <c r="D2063" s="158">
        <v>0</v>
      </c>
      <c r="E2063" s="158">
        <v>48500</v>
      </c>
      <c r="F2063" s="158">
        <v>0</v>
      </c>
      <c r="G2063" s="159">
        <v>0</v>
      </c>
    </row>
    <row r="2064" spans="1:7" ht="32.6" x14ac:dyDescent="0.25">
      <c r="A2064" s="314"/>
      <c r="B2064" s="157" t="s">
        <v>2940</v>
      </c>
      <c r="C2064" s="157" t="s">
        <v>2941</v>
      </c>
      <c r="D2064" s="158">
        <v>105000</v>
      </c>
      <c r="E2064" s="158">
        <v>105000</v>
      </c>
      <c r="F2064" s="158">
        <v>105000</v>
      </c>
      <c r="G2064" s="159">
        <v>105000</v>
      </c>
    </row>
    <row r="2065" spans="1:7" ht="21.75" x14ac:dyDescent="0.25">
      <c r="A2065" s="314"/>
      <c r="B2065" s="157" t="s">
        <v>2942</v>
      </c>
      <c r="C2065" s="157" t="s">
        <v>2943</v>
      </c>
      <c r="D2065" s="158">
        <v>45000</v>
      </c>
      <c r="E2065" s="158">
        <v>45000</v>
      </c>
      <c r="F2065" s="158">
        <v>45000</v>
      </c>
      <c r="G2065" s="159">
        <v>45000</v>
      </c>
    </row>
    <row r="2066" spans="1:7" ht="21.75" x14ac:dyDescent="0.25">
      <c r="A2066" s="314"/>
      <c r="B2066" s="157" t="s">
        <v>2944</v>
      </c>
      <c r="C2066" s="157" t="s">
        <v>2945</v>
      </c>
      <c r="D2066" s="158">
        <v>35000</v>
      </c>
      <c r="E2066" s="158">
        <v>0</v>
      </c>
      <c r="F2066" s="158">
        <v>0</v>
      </c>
      <c r="G2066" s="159">
        <v>0</v>
      </c>
    </row>
    <row r="2067" spans="1:7" ht="21.75" x14ac:dyDescent="0.25">
      <c r="A2067" s="314"/>
      <c r="B2067" s="157" t="s">
        <v>2946</v>
      </c>
      <c r="C2067" s="157" t="s">
        <v>2947</v>
      </c>
      <c r="D2067" s="158">
        <v>10000</v>
      </c>
      <c r="E2067" s="158">
        <v>10000</v>
      </c>
      <c r="F2067" s="158">
        <v>10000</v>
      </c>
      <c r="G2067" s="159">
        <v>10000</v>
      </c>
    </row>
    <row r="2068" spans="1:7" ht="21.75" x14ac:dyDescent="0.25">
      <c r="A2068" s="314"/>
      <c r="B2068" s="157" t="s">
        <v>371</v>
      </c>
      <c r="C2068" s="157" t="s">
        <v>2948</v>
      </c>
      <c r="D2068" s="158">
        <v>16000</v>
      </c>
      <c r="E2068" s="158">
        <v>0</v>
      </c>
      <c r="F2068" s="158">
        <v>0</v>
      </c>
      <c r="G2068" s="159">
        <v>0</v>
      </c>
    </row>
    <row r="2069" spans="1:7" ht="21.75" x14ac:dyDescent="0.25">
      <c r="A2069" s="314"/>
      <c r="B2069" s="157" t="s">
        <v>371</v>
      </c>
      <c r="C2069" s="157" t="s">
        <v>2949</v>
      </c>
      <c r="D2069" s="158">
        <v>53000</v>
      </c>
      <c r="E2069" s="158">
        <v>48500</v>
      </c>
      <c r="F2069" s="158">
        <v>53000</v>
      </c>
      <c r="G2069" s="159">
        <v>53000</v>
      </c>
    </row>
    <row r="2070" spans="1:7" ht="32.6" x14ac:dyDescent="0.25">
      <c r="A2070" s="314"/>
      <c r="B2070" s="157" t="s">
        <v>2950</v>
      </c>
      <c r="C2070" s="157" t="s">
        <v>2951</v>
      </c>
      <c r="D2070" s="158">
        <v>16000</v>
      </c>
      <c r="E2070" s="158">
        <v>38000</v>
      </c>
      <c r="F2070" s="158">
        <v>48000</v>
      </c>
      <c r="G2070" s="159">
        <v>48000</v>
      </c>
    </row>
    <row r="2071" spans="1:7" ht="21.75" x14ac:dyDescent="0.25">
      <c r="A2071" s="314"/>
      <c r="B2071" s="157" t="s">
        <v>2950</v>
      </c>
      <c r="C2071" s="157" t="s">
        <v>2952</v>
      </c>
      <c r="D2071" s="158">
        <v>16000</v>
      </c>
      <c r="E2071" s="158">
        <v>0</v>
      </c>
      <c r="F2071" s="158">
        <v>0</v>
      </c>
      <c r="G2071" s="159">
        <v>0</v>
      </c>
    </row>
    <row r="2072" spans="1:7" ht="21.75" x14ac:dyDescent="0.25">
      <c r="A2072" s="314"/>
      <c r="B2072" s="157" t="s">
        <v>2950</v>
      </c>
      <c r="C2072" s="157" t="s">
        <v>2953</v>
      </c>
      <c r="D2072" s="158">
        <v>32000</v>
      </c>
      <c r="E2072" s="158">
        <v>32000</v>
      </c>
      <c r="F2072" s="158">
        <v>32000</v>
      </c>
      <c r="G2072" s="159">
        <v>32000</v>
      </c>
    </row>
    <row r="2073" spans="1:7" ht="21.75" x14ac:dyDescent="0.25">
      <c r="A2073" s="314"/>
      <c r="B2073" s="157" t="s">
        <v>2950</v>
      </c>
      <c r="C2073" s="157" t="s">
        <v>2954</v>
      </c>
      <c r="D2073" s="158">
        <v>60000</v>
      </c>
      <c r="E2073" s="158">
        <v>23000</v>
      </c>
      <c r="F2073" s="158">
        <v>60000</v>
      </c>
      <c r="G2073" s="159">
        <v>60000</v>
      </c>
    </row>
    <row r="2074" spans="1:7" x14ac:dyDescent="0.25">
      <c r="A2074" s="314"/>
      <c r="B2074" s="157" t="s">
        <v>2950</v>
      </c>
      <c r="C2074" s="157" t="s">
        <v>2955</v>
      </c>
      <c r="D2074" s="158">
        <v>48000</v>
      </c>
      <c r="E2074" s="158">
        <v>48000</v>
      </c>
      <c r="F2074" s="158">
        <v>48000</v>
      </c>
      <c r="G2074" s="159">
        <v>48000</v>
      </c>
    </row>
    <row r="2075" spans="1:7" ht="43.5" x14ac:dyDescent="0.25">
      <c r="A2075" s="314"/>
      <c r="B2075" s="157" t="s">
        <v>2956</v>
      </c>
      <c r="C2075" s="157" t="s">
        <v>2957</v>
      </c>
      <c r="D2075" s="158">
        <v>0</v>
      </c>
      <c r="E2075" s="158">
        <v>75000</v>
      </c>
      <c r="F2075" s="158">
        <v>75000</v>
      </c>
      <c r="G2075" s="159">
        <v>75000</v>
      </c>
    </row>
    <row r="2076" spans="1:7" ht="32.6" x14ac:dyDescent="0.25">
      <c r="A2076" s="314"/>
      <c r="B2076" s="157" t="s">
        <v>2958</v>
      </c>
      <c r="C2076" s="157" t="s">
        <v>2959</v>
      </c>
      <c r="D2076" s="158">
        <v>0</v>
      </c>
      <c r="E2076" s="158">
        <v>0</v>
      </c>
      <c r="F2076" s="158">
        <v>20000</v>
      </c>
      <c r="G2076" s="159">
        <v>20000</v>
      </c>
    </row>
    <row r="2077" spans="1:7" ht="32.6" x14ac:dyDescent="0.25">
      <c r="A2077" s="314"/>
      <c r="B2077" s="157" t="s">
        <v>2960</v>
      </c>
      <c r="C2077" s="157" t="s">
        <v>2961</v>
      </c>
      <c r="D2077" s="158">
        <v>0</v>
      </c>
      <c r="E2077" s="158">
        <v>0</v>
      </c>
      <c r="F2077" s="158">
        <v>25000</v>
      </c>
      <c r="G2077" s="159">
        <v>0</v>
      </c>
    </row>
    <row r="2078" spans="1:7" ht="21.75" x14ac:dyDescent="0.25">
      <c r="A2078" s="314"/>
      <c r="B2078" s="157" t="s">
        <v>2962</v>
      </c>
      <c r="C2078" s="157" t="s">
        <v>2963</v>
      </c>
      <c r="D2078" s="158">
        <v>25000</v>
      </c>
      <c r="E2078" s="158">
        <v>0</v>
      </c>
      <c r="F2078" s="158">
        <v>0</v>
      </c>
      <c r="G2078" s="159">
        <v>0</v>
      </c>
    </row>
    <row r="2079" spans="1:7" ht="32.6" x14ac:dyDescent="0.25">
      <c r="A2079" s="314"/>
      <c r="B2079" s="157" t="s">
        <v>2962</v>
      </c>
      <c r="C2079" s="157" t="s">
        <v>2961</v>
      </c>
      <c r="D2079" s="158">
        <v>0</v>
      </c>
      <c r="E2079" s="158">
        <v>25000</v>
      </c>
      <c r="F2079" s="158">
        <v>0</v>
      </c>
      <c r="G2079" s="159">
        <v>25000</v>
      </c>
    </row>
    <row r="2080" spans="1:7" x14ac:dyDescent="0.25">
      <c r="A2080" s="314"/>
      <c r="B2080" s="157" t="s">
        <v>2964</v>
      </c>
      <c r="C2080" s="157" t="s">
        <v>2965</v>
      </c>
      <c r="D2080" s="158">
        <v>0</v>
      </c>
      <c r="E2080" s="158">
        <v>25000</v>
      </c>
      <c r="F2080" s="158">
        <v>0</v>
      </c>
      <c r="G2080" s="159">
        <v>0</v>
      </c>
    </row>
    <row r="2081" spans="1:7" ht="32.6" x14ac:dyDescent="0.25">
      <c r="A2081" s="314"/>
      <c r="B2081" s="157" t="s">
        <v>2966</v>
      </c>
      <c r="C2081" s="157" t="s">
        <v>2967</v>
      </c>
      <c r="D2081" s="158">
        <v>25000</v>
      </c>
      <c r="E2081" s="158">
        <v>0</v>
      </c>
      <c r="F2081" s="158">
        <v>0</v>
      </c>
      <c r="G2081" s="159">
        <v>0</v>
      </c>
    </row>
    <row r="2082" spans="1:7" x14ac:dyDescent="0.25">
      <c r="A2082" s="314"/>
      <c r="B2082" s="157" t="s">
        <v>2966</v>
      </c>
      <c r="C2082" s="157" t="s">
        <v>2965</v>
      </c>
      <c r="D2082" s="158">
        <v>0</v>
      </c>
      <c r="E2082" s="158">
        <v>0</v>
      </c>
      <c r="F2082" s="158">
        <v>25000</v>
      </c>
      <c r="G2082" s="159">
        <v>25000</v>
      </c>
    </row>
    <row r="2083" spans="1:7" ht="21.75" x14ac:dyDescent="0.25">
      <c r="A2083" s="314"/>
      <c r="B2083" s="157" t="s">
        <v>2968</v>
      </c>
      <c r="C2083" s="157" t="s">
        <v>2969</v>
      </c>
      <c r="D2083" s="158">
        <v>60000</v>
      </c>
      <c r="E2083" s="158">
        <v>60000</v>
      </c>
      <c r="F2083" s="158">
        <v>50000</v>
      </c>
      <c r="G2083" s="159">
        <v>50000</v>
      </c>
    </row>
    <row r="2084" spans="1:7" x14ac:dyDescent="0.25">
      <c r="A2084" s="314"/>
      <c r="B2084" s="157" t="s">
        <v>2970</v>
      </c>
      <c r="C2084" s="157" t="s">
        <v>2971</v>
      </c>
      <c r="D2084" s="158">
        <v>48000</v>
      </c>
      <c r="E2084" s="158">
        <v>48000</v>
      </c>
      <c r="F2084" s="158">
        <v>24500</v>
      </c>
      <c r="G2084" s="159">
        <v>24500</v>
      </c>
    </row>
    <row r="2085" spans="1:7" ht="43.5" x14ac:dyDescent="0.25">
      <c r="A2085" s="314"/>
      <c r="B2085" s="157" t="s">
        <v>2972</v>
      </c>
      <c r="C2085" s="157" t="s">
        <v>2973</v>
      </c>
      <c r="D2085" s="158">
        <v>0</v>
      </c>
      <c r="E2085" s="158">
        <v>0</v>
      </c>
      <c r="F2085" s="158">
        <v>30000</v>
      </c>
      <c r="G2085" s="159">
        <v>30000</v>
      </c>
    </row>
    <row r="2086" spans="1:7" ht="21.75" x14ac:dyDescent="0.25">
      <c r="A2086" s="314"/>
      <c r="B2086" s="157" t="s">
        <v>2974</v>
      </c>
      <c r="C2086" s="157" t="s">
        <v>2975</v>
      </c>
      <c r="D2086" s="158">
        <v>50000</v>
      </c>
      <c r="E2086" s="158">
        <v>25000</v>
      </c>
      <c r="F2086" s="158">
        <v>0</v>
      </c>
      <c r="G2086" s="159">
        <v>0</v>
      </c>
    </row>
    <row r="2087" spans="1:7" ht="21.75" x14ac:dyDescent="0.25">
      <c r="A2087" s="314"/>
      <c r="B2087" s="157" t="s">
        <v>2976</v>
      </c>
      <c r="C2087" s="157" t="s">
        <v>2977</v>
      </c>
      <c r="D2087" s="158">
        <v>12500</v>
      </c>
      <c r="E2087" s="158">
        <v>0</v>
      </c>
      <c r="F2087" s="158">
        <v>0</v>
      </c>
      <c r="G2087" s="159">
        <v>0</v>
      </c>
    </row>
    <row r="2088" spans="1:7" x14ac:dyDescent="0.25">
      <c r="A2088" s="314"/>
      <c r="B2088" s="157" t="s">
        <v>2978</v>
      </c>
      <c r="C2088" s="157" t="s">
        <v>2979</v>
      </c>
      <c r="D2088" s="158">
        <v>0</v>
      </c>
      <c r="E2088" s="158">
        <v>15000</v>
      </c>
      <c r="F2088" s="158">
        <v>15000</v>
      </c>
      <c r="G2088" s="159">
        <v>15000</v>
      </c>
    </row>
    <row r="2089" spans="1:7" ht="32.6" x14ac:dyDescent="0.25">
      <c r="A2089" s="314"/>
      <c r="B2089" s="157" t="s">
        <v>2980</v>
      </c>
      <c r="C2089" s="157" t="s">
        <v>2981</v>
      </c>
      <c r="D2089" s="158">
        <v>40000</v>
      </c>
      <c r="E2089" s="158">
        <v>0</v>
      </c>
      <c r="F2089" s="158">
        <v>0</v>
      </c>
      <c r="G2089" s="159">
        <v>0</v>
      </c>
    </row>
    <row r="2090" spans="1:7" ht="54.35" x14ac:dyDescent="0.25">
      <c r="A2090" s="314"/>
      <c r="B2090" s="157" t="s">
        <v>2980</v>
      </c>
      <c r="C2090" s="157" t="s">
        <v>2982</v>
      </c>
      <c r="D2090" s="158">
        <v>0</v>
      </c>
      <c r="E2090" s="158">
        <v>36400</v>
      </c>
      <c r="F2090" s="158">
        <v>0</v>
      </c>
      <c r="G2090" s="159">
        <v>0</v>
      </c>
    </row>
    <row r="2091" spans="1:7" ht="21.75" x14ac:dyDescent="0.25">
      <c r="A2091" s="314"/>
      <c r="B2091" s="157" t="s">
        <v>1889</v>
      </c>
      <c r="C2091" s="157" t="s">
        <v>2983</v>
      </c>
      <c r="D2091" s="158">
        <v>50000</v>
      </c>
      <c r="E2091" s="158">
        <v>0</v>
      </c>
      <c r="F2091" s="158">
        <v>0</v>
      </c>
      <c r="G2091" s="159">
        <v>0</v>
      </c>
    </row>
    <row r="2092" spans="1:7" ht="21.75" x14ac:dyDescent="0.25">
      <c r="A2092" s="314"/>
      <c r="B2092" s="157" t="s">
        <v>2984</v>
      </c>
      <c r="C2092" s="157" t="s">
        <v>2985</v>
      </c>
      <c r="D2092" s="158">
        <v>24000</v>
      </c>
      <c r="E2092" s="158">
        <v>0</v>
      </c>
      <c r="F2092" s="158">
        <v>0</v>
      </c>
      <c r="G2092" s="159">
        <v>0</v>
      </c>
    </row>
    <row r="2093" spans="1:7" ht="21.75" x14ac:dyDescent="0.25">
      <c r="A2093" s="314"/>
      <c r="B2093" s="157" t="s">
        <v>2984</v>
      </c>
      <c r="C2093" s="157" t="s">
        <v>2986</v>
      </c>
      <c r="D2093" s="158">
        <v>0</v>
      </c>
      <c r="E2093" s="158">
        <v>24000</v>
      </c>
      <c r="F2093" s="158">
        <v>0</v>
      </c>
      <c r="G2093" s="159">
        <v>0</v>
      </c>
    </row>
    <row r="2094" spans="1:7" ht="21.75" x14ac:dyDescent="0.25">
      <c r="A2094" s="314"/>
      <c r="B2094" s="157" t="s">
        <v>2987</v>
      </c>
      <c r="C2094" s="157" t="s">
        <v>2988</v>
      </c>
      <c r="D2094" s="158">
        <v>87600</v>
      </c>
      <c r="E2094" s="158">
        <v>72600</v>
      </c>
      <c r="F2094" s="158">
        <v>72600</v>
      </c>
      <c r="G2094" s="159">
        <v>72600</v>
      </c>
    </row>
    <row r="2095" spans="1:7" x14ac:dyDescent="0.25">
      <c r="A2095" s="314"/>
      <c r="B2095" s="157" t="s">
        <v>2989</v>
      </c>
      <c r="C2095" s="157" t="s">
        <v>2990</v>
      </c>
      <c r="D2095" s="158">
        <v>13500</v>
      </c>
      <c r="E2095" s="158">
        <v>0</v>
      </c>
      <c r="F2095" s="158">
        <v>0</v>
      </c>
      <c r="G2095" s="159">
        <v>0</v>
      </c>
    </row>
    <row r="2096" spans="1:7" ht="21.75" x14ac:dyDescent="0.25">
      <c r="A2096" s="314"/>
      <c r="B2096" s="157" t="s">
        <v>2989</v>
      </c>
      <c r="C2096" s="157" t="s">
        <v>2991</v>
      </c>
      <c r="D2096" s="158">
        <v>0</v>
      </c>
      <c r="E2096" s="158">
        <v>54000</v>
      </c>
      <c r="F2096" s="158">
        <v>0</v>
      </c>
      <c r="G2096" s="159">
        <v>0</v>
      </c>
    </row>
    <row r="2097" spans="1:7" ht="32.6" x14ac:dyDescent="0.25">
      <c r="A2097" s="314"/>
      <c r="B2097" s="157" t="s">
        <v>2992</v>
      </c>
      <c r="C2097" s="157" t="s">
        <v>2993</v>
      </c>
      <c r="D2097" s="158">
        <v>86000</v>
      </c>
      <c r="E2097" s="158">
        <v>75000</v>
      </c>
      <c r="F2097" s="158">
        <v>75000</v>
      </c>
      <c r="G2097" s="159">
        <v>75000</v>
      </c>
    </row>
    <row r="2098" spans="1:7" ht="54.35" x14ac:dyDescent="0.25">
      <c r="A2098" s="314"/>
      <c r="B2098" s="157" t="s">
        <v>1894</v>
      </c>
      <c r="C2098" s="157" t="s">
        <v>2994</v>
      </c>
      <c r="D2098" s="158">
        <v>0</v>
      </c>
      <c r="E2098" s="158">
        <v>50000</v>
      </c>
      <c r="F2098" s="158">
        <v>0</v>
      </c>
      <c r="G2098" s="159">
        <v>0</v>
      </c>
    </row>
    <row r="2099" spans="1:7" ht="43.5" x14ac:dyDescent="0.25">
      <c r="A2099" s="314"/>
      <c r="B2099" s="157" t="s">
        <v>1894</v>
      </c>
      <c r="C2099" s="157" t="s">
        <v>2995</v>
      </c>
      <c r="D2099" s="158">
        <v>50000</v>
      </c>
      <c r="E2099" s="158">
        <v>0</v>
      </c>
      <c r="F2099" s="158">
        <v>0</v>
      </c>
      <c r="G2099" s="159">
        <v>0</v>
      </c>
    </row>
    <row r="2100" spans="1:7" ht="32.6" x14ac:dyDescent="0.25">
      <c r="A2100" s="314"/>
      <c r="B2100" s="157" t="s">
        <v>1894</v>
      </c>
      <c r="C2100" s="157" t="s">
        <v>2996</v>
      </c>
      <c r="D2100" s="158">
        <v>0</v>
      </c>
      <c r="E2100" s="158">
        <v>0</v>
      </c>
      <c r="F2100" s="158">
        <v>25000</v>
      </c>
      <c r="G2100" s="159">
        <v>25000</v>
      </c>
    </row>
    <row r="2101" spans="1:7" x14ac:dyDescent="0.25">
      <c r="A2101" s="314"/>
      <c r="B2101" s="157" t="s">
        <v>2997</v>
      </c>
      <c r="C2101" s="157" t="s">
        <v>2998</v>
      </c>
      <c r="D2101" s="158">
        <v>6000</v>
      </c>
      <c r="E2101" s="158">
        <v>3000</v>
      </c>
      <c r="F2101" s="158">
        <v>2500</v>
      </c>
      <c r="G2101" s="159">
        <v>2500</v>
      </c>
    </row>
    <row r="2102" spans="1:7" ht="21.75" x14ac:dyDescent="0.25">
      <c r="A2102" s="314"/>
      <c r="B2102" s="157" t="s">
        <v>2999</v>
      </c>
      <c r="C2102" s="157" t="s">
        <v>3000</v>
      </c>
      <c r="D2102" s="158">
        <v>0</v>
      </c>
      <c r="E2102" s="158">
        <v>0</v>
      </c>
      <c r="F2102" s="158">
        <v>15000</v>
      </c>
      <c r="G2102" s="159">
        <v>15000</v>
      </c>
    </row>
    <row r="2103" spans="1:7" ht="21.75" x14ac:dyDescent="0.25">
      <c r="A2103" s="314"/>
      <c r="B2103" s="157" t="s">
        <v>3001</v>
      </c>
      <c r="C2103" s="157" t="s">
        <v>3002</v>
      </c>
      <c r="D2103" s="158">
        <v>25000</v>
      </c>
      <c r="E2103" s="158">
        <v>0</v>
      </c>
      <c r="F2103" s="158">
        <v>0</v>
      </c>
      <c r="G2103" s="159">
        <v>0</v>
      </c>
    </row>
    <row r="2104" spans="1:7" x14ac:dyDescent="0.25">
      <c r="A2104" s="314"/>
      <c r="B2104" s="157" t="s">
        <v>3003</v>
      </c>
      <c r="C2104" s="157" t="s">
        <v>3004</v>
      </c>
      <c r="D2104" s="158">
        <v>0</v>
      </c>
      <c r="E2104" s="158">
        <v>5000</v>
      </c>
      <c r="F2104" s="158">
        <v>0</v>
      </c>
      <c r="G2104" s="159">
        <v>0</v>
      </c>
    </row>
    <row r="2105" spans="1:7" x14ac:dyDescent="0.25">
      <c r="A2105" s="314"/>
      <c r="B2105" s="157" t="s">
        <v>3003</v>
      </c>
      <c r="C2105" s="157" t="s">
        <v>3005</v>
      </c>
      <c r="D2105" s="158">
        <v>11700</v>
      </c>
      <c r="E2105" s="158">
        <v>0</v>
      </c>
      <c r="F2105" s="158">
        <v>0</v>
      </c>
      <c r="G2105" s="159">
        <v>0</v>
      </c>
    </row>
    <row r="2106" spans="1:7" ht="21.75" x14ac:dyDescent="0.25">
      <c r="A2106" s="314"/>
      <c r="B2106" s="157" t="s">
        <v>3006</v>
      </c>
      <c r="C2106" s="157" t="s">
        <v>3007</v>
      </c>
      <c r="D2106" s="158">
        <v>15000</v>
      </c>
      <c r="E2106" s="158">
        <v>15000</v>
      </c>
      <c r="F2106" s="158">
        <v>0</v>
      </c>
      <c r="G2106" s="159">
        <v>0</v>
      </c>
    </row>
    <row r="2107" spans="1:7" ht="21.75" x14ac:dyDescent="0.25">
      <c r="A2107" s="314"/>
      <c r="B2107" s="157" t="s">
        <v>3008</v>
      </c>
      <c r="C2107" s="157" t="s">
        <v>3009</v>
      </c>
      <c r="D2107" s="158">
        <v>75000</v>
      </c>
      <c r="E2107" s="158">
        <v>75000</v>
      </c>
      <c r="F2107" s="158">
        <v>75000</v>
      </c>
      <c r="G2107" s="159">
        <v>75000</v>
      </c>
    </row>
    <row r="2108" spans="1:7" ht="54.35" x14ac:dyDescent="0.25">
      <c r="A2108" s="314"/>
      <c r="B2108" s="157" t="s">
        <v>3008</v>
      </c>
      <c r="C2108" s="157" t="s">
        <v>3010</v>
      </c>
      <c r="D2108" s="158">
        <v>0</v>
      </c>
      <c r="E2108" s="158">
        <v>120000</v>
      </c>
      <c r="F2108" s="158">
        <v>125000</v>
      </c>
      <c r="G2108" s="159">
        <v>125000</v>
      </c>
    </row>
    <row r="2109" spans="1:7" ht="54.35" x14ac:dyDescent="0.25">
      <c r="A2109" s="314"/>
      <c r="B2109" s="157" t="s">
        <v>3008</v>
      </c>
      <c r="C2109" s="157" t="s">
        <v>3011</v>
      </c>
      <c r="D2109" s="158">
        <v>120000</v>
      </c>
      <c r="E2109" s="158">
        <v>0</v>
      </c>
      <c r="F2109" s="158">
        <v>0</v>
      </c>
      <c r="G2109" s="159">
        <v>0</v>
      </c>
    </row>
    <row r="2110" spans="1:7" ht="32.6" x14ac:dyDescent="0.25">
      <c r="A2110" s="314"/>
      <c r="B2110" s="157" t="s">
        <v>3012</v>
      </c>
      <c r="C2110" s="157" t="s">
        <v>3013</v>
      </c>
      <c r="D2110" s="158">
        <v>45000</v>
      </c>
      <c r="E2110" s="158">
        <v>45000</v>
      </c>
      <c r="F2110" s="158">
        <v>0</v>
      </c>
      <c r="G2110" s="159">
        <v>0</v>
      </c>
    </row>
    <row r="2111" spans="1:7" ht="21.75" x14ac:dyDescent="0.25">
      <c r="A2111" s="314"/>
      <c r="B2111" s="157" t="s">
        <v>3014</v>
      </c>
      <c r="C2111" s="157" t="s">
        <v>3015</v>
      </c>
      <c r="D2111" s="158">
        <v>0</v>
      </c>
      <c r="E2111" s="158">
        <v>9000</v>
      </c>
      <c r="F2111" s="158">
        <v>10000</v>
      </c>
      <c r="G2111" s="159">
        <v>10000</v>
      </c>
    </row>
    <row r="2112" spans="1:7" x14ac:dyDescent="0.25">
      <c r="A2112" s="314"/>
      <c r="B2112" s="157" t="s">
        <v>3016</v>
      </c>
      <c r="C2112" s="157" t="s">
        <v>3017</v>
      </c>
      <c r="D2112" s="158">
        <v>23900</v>
      </c>
      <c r="E2112" s="158">
        <v>0</v>
      </c>
      <c r="F2112" s="158">
        <v>0</v>
      </c>
      <c r="G2112" s="159">
        <v>0</v>
      </c>
    </row>
    <row r="2113" spans="1:7" x14ac:dyDescent="0.25">
      <c r="A2113" s="314"/>
      <c r="B2113" s="157" t="s">
        <v>3018</v>
      </c>
      <c r="C2113" s="157" t="s">
        <v>3019</v>
      </c>
      <c r="D2113" s="158">
        <v>0</v>
      </c>
      <c r="E2113" s="158">
        <v>3000</v>
      </c>
      <c r="F2113" s="158">
        <v>0</v>
      </c>
      <c r="G2113" s="159">
        <v>0</v>
      </c>
    </row>
    <row r="2114" spans="1:7" ht="21.75" x14ac:dyDescent="0.25">
      <c r="A2114" s="314"/>
      <c r="B2114" s="157" t="s">
        <v>3020</v>
      </c>
      <c r="C2114" s="157" t="s">
        <v>3021</v>
      </c>
      <c r="D2114" s="158">
        <v>23400</v>
      </c>
      <c r="E2114" s="158">
        <v>0</v>
      </c>
      <c r="F2114" s="158">
        <v>0</v>
      </c>
      <c r="G2114" s="159">
        <v>0</v>
      </c>
    </row>
    <row r="2115" spans="1:7" ht="21.75" x14ac:dyDescent="0.25">
      <c r="A2115" s="314"/>
      <c r="B2115" s="157" t="s">
        <v>3020</v>
      </c>
      <c r="C2115" s="157" t="s">
        <v>3022</v>
      </c>
      <c r="D2115" s="158">
        <v>0</v>
      </c>
      <c r="E2115" s="158">
        <v>28500</v>
      </c>
      <c r="F2115" s="158">
        <v>0</v>
      </c>
      <c r="G2115" s="159">
        <v>0</v>
      </c>
    </row>
    <row r="2116" spans="1:7" ht="32.6" x14ac:dyDescent="0.25">
      <c r="A2116" s="314"/>
      <c r="B2116" s="157" t="s">
        <v>3023</v>
      </c>
      <c r="C2116" s="157" t="s">
        <v>3024</v>
      </c>
      <c r="D2116" s="158">
        <v>2000</v>
      </c>
      <c r="E2116" s="158">
        <v>1000</v>
      </c>
      <c r="F2116" s="158">
        <v>1000</v>
      </c>
      <c r="G2116" s="159">
        <v>1000</v>
      </c>
    </row>
    <row r="2117" spans="1:7" ht="21.75" x14ac:dyDescent="0.25">
      <c r="A2117" s="314"/>
      <c r="B2117" s="157" t="s">
        <v>3025</v>
      </c>
      <c r="C2117" s="157" t="s">
        <v>3026</v>
      </c>
      <c r="D2117" s="158">
        <v>2000</v>
      </c>
      <c r="E2117" s="158">
        <v>2000</v>
      </c>
      <c r="F2117" s="158">
        <v>2000</v>
      </c>
      <c r="G2117" s="159">
        <v>2000</v>
      </c>
    </row>
    <row r="2118" spans="1:7" ht="32.6" x14ac:dyDescent="0.25">
      <c r="A2118" s="314"/>
      <c r="B2118" s="157" t="s">
        <v>3027</v>
      </c>
      <c r="C2118" s="157" t="s">
        <v>3028</v>
      </c>
      <c r="D2118" s="158">
        <v>0</v>
      </c>
      <c r="E2118" s="158">
        <v>33000</v>
      </c>
      <c r="F2118" s="158">
        <v>33000</v>
      </c>
      <c r="G2118" s="159">
        <v>33000</v>
      </c>
    </row>
    <row r="2119" spans="1:7" ht="43.5" x14ac:dyDescent="0.25">
      <c r="A2119" s="314"/>
      <c r="B2119" s="157" t="s">
        <v>3029</v>
      </c>
      <c r="C2119" s="157" t="s">
        <v>3030</v>
      </c>
      <c r="D2119" s="158">
        <v>45000</v>
      </c>
      <c r="E2119" s="158">
        <v>0</v>
      </c>
      <c r="F2119" s="158">
        <v>0</v>
      </c>
      <c r="G2119" s="159">
        <v>0</v>
      </c>
    </row>
    <row r="2120" spans="1:7" ht="43.5" x14ac:dyDescent="0.25">
      <c r="A2120" s="314"/>
      <c r="B2120" s="157" t="s">
        <v>3029</v>
      </c>
      <c r="C2120" s="157" t="s">
        <v>3031</v>
      </c>
      <c r="D2120" s="158">
        <v>0</v>
      </c>
      <c r="E2120" s="158">
        <v>45000</v>
      </c>
      <c r="F2120" s="158">
        <v>0</v>
      </c>
      <c r="G2120" s="159">
        <v>0</v>
      </c>
    </row>
    <row r="2121" spans="1:7" ht="21.75" x14ac:dyDescent="0.25">
      <c r="A2121" s="314"/>
      <c r="B2121" s="157" t="s">
        <v>3032</v>
      </c>
      <c r="C2121" s="157" t="s">
        <v>3033</v>
      </c>
      <c r="D2121" s="158">
        <v>2000</v>
      </c>
      <c r="E2121" s="158">
        <v>0</v>
      </c>
      <c r="F2121" s="158">
        <v>0</v>
      </c>
      <c r="G2121" s="159">
        <v>0</v>
      </c>
    </row>
    <row r="2122" spans="1:7" ht="21.75" x14ac:dyDescent="0.25">
      <c r="A2122" s="314"/>
      <c r="B2122" s="157" t="s">
        <v>3032</v>
      </c>
      <c r="C2122" s="157" t="s">
        <v>3034</v>
      </c>
      <c r="D2122" s="158">
        <v>0</v>
      </c>
      <c r="E2122" s="158">
        <v>2000</v>
      </c>
      <c r="F2122" s="158">
        <v>0</v>
      </c>
      <c r="G2122" s="159">
        <v>0</v>
      </c>
    </row>
    <row r="2123" spans="1:7" ht="21.75" x14ac:dyDescent="0.25">
      <c r="A2123" s="314"/>
      <c r="B2123" s="157" t="s">
        <v>3035</v>
      </c>
      <c r="C2123" s="157" t="s">
        <v>3036</v>
      </c>
      <c r="D2123" s="158">
        <v>20000</v>
      </c>
      <c r="E2123" s="158">
        <v>20000</v>
      </c>
      <c r="F2123" s="158">
        <v>20000</v>
      </c>
      <c r="G2123" s="159">
        <v>20000</v>
      </c>
    </row>
    <row r="2124" spans="1:7" ht="32.6" x14ac:dyDescent="0.25">
      <c r="A2124" s="314"/>
      <c r="B2124" s="157" t="s">
        <v>3037</v>
      </c>
      <c r="C2124" s="157" t="s">
        <v>3028</v>
      </c>
      <c r="D2124" s="158">
        <v>33000</v>
      </c>
      <c r="E2124" s="158">
        <v>0</v>
      </c>
      <c r="F2124" s="158">
        <v>0</v>
      </c>
      <c r="G2124" s="159">
        <v>0</v>
      </c>
    </row>
    <row r="2125" spans="1:7" ht="21.75" x14ac:dyDescent="0.25">
      <c r="A2125" s="314"/>
      <c r="B2125" s="157" t="s">
        <v>3038</v>
      </c>
      <c r="C2125" s="157" t="s">
        <v>3039</v>
      </c>
      <c r="D2125" s="158">
        <v>0</v>
      </c>
      <c r="E2125" s="158">
        <v>30000</v>
      </c>
      <c r="F2125" s="158">
        <v>0</v>
      </c>
      <c r="G2125" s="159">
        <v>0</v>
      </c>
    </row>
    <row r="2126" spans="1:7" ht="21.75" x14ac:dyDescent="0.25">
      <c r="A2126" s="314"/>
      <c r="B2126" s="157" t="s">
        <v>3038</v>
      </c>
      <c r="C2126" s="157" t="s">
        <v>3040</v>
      </c>
      <c r="D2126" s="158">
        <v>30000</v>
      </c>
      <c r="E2126" s="158">
        <v>0</v>
      </c>
      <c r="F2126" s="158">
        <v>0</v>
      </c>
      <c r="G2126" s="159">
        <v>0</v>
      </c>
    </row>
    <row r="2127" spans="1:7" ht="21.75" x14ac:dyDescent="0.25">
      <c r="A2127" s="314"/>
      <c r="B2127" s="157" t="s">
        <v>3041</v>
      </c>
      <c r="C2127" s="157" t="s">
        <v>3042</v>
      </c>
      <c r="D2127" s="158">
        <v>30000</v>
      </c>
      <c r="E2127" s="158">
        <v>0</v>
      </c>
      <c r="F2127" s="158">
        <v>0</v>
      </c>
      <c r="G2127" s="159">
        <v>0</v>
      </c>
    </row>
    <row r="2128" spans="1:7" ht="32.6" x14ac:dyDescent="0.25">
      <c r="A2128" s="314"/>
      <c r="B2128" s="157" t="s">
        <v>3041</v>
      </c>
      <c r="C2128" s="157" t="s">
        <v>3043</v>
      </c>
      <c r="D2128" s="158">
        <v>0</v>
      </c>
      <c r="E2128" s="158">
        <v>255000</v>
      </c>
      <c r="F2128" s="158">
        <v>0</v>
      </c>
      <c r="G2128" s="159">
        <v>0</v>
      </c>
    </row>
    <row r="2129" spans="1:7" ht="43.5" x14ac:dyDescent="0.25">
      <c r="A2129" s="314"/>
      <c r="B2129" s="157" t="s">
        <v>3044</v>
      </c>
      <c r="C2129" s="157" t="s">
        <v>3045</v>
      </c>
      <c r="D2129" s="158">
        <v>0</v>
      </c>
      <c r="E2129" s="158">
        <v>15000</v>
      </c>
      <c r="F2129" s="158">
        <v>0</v>
      </c>
      <c r="G2129" s="159">
        <v>0</v>
      </c>
    </row>
    <row r="2130" spans="1:7" ht="32.6" x14ac:dyDescent="0.25">
      <c r="A2130" s="314"/>
      <c r="B2130" s="157" t="s">
        <v>3046</v>
      </c>
      <c r="C2130" s="157" t="s">
        <v>3047</v>
      </c>
      <c r="D2130" s="158">
        <v>15000</v>
      </c>
      <c r="E2130" s="158">
        <v>0</v>
      </c>
      <c r="F2130" s="158">
        <v>0</v>
      </c>
      <c r="G2130" s="159">
        <v>0</v>
      </c>
    </row>
    <row r="2131" spans="1:7" ht="43.5" x14ac:dyDescent="0.25">
      <c r="A2131" s="314"/>
      <c r="B2131" s="157" t="s">
        <v>3046</v>
      </c>
      <c r="C2131" s="157" t="s">
        <v>3045</v>
      </c>
      <c r="D2131" s="158">
        <v>0</v>
      </c>
      <c r="E2131" s="158">
        <v>0</v>
      </c>
      <c r="F2131" s="158">
        <v>15000</v>
      </c>
      <c r="G2131" s="159">
        <v>15000</v>
      </c>
    </row>
    <row r="2132" spans="1:7" ht="21.75" x14ac:dyDescent="0.25">
      <c r="A2132" s="314"/>
      <c r="B2132" s="157" t="s">
        <v>3048</v>
      </c>
      <c r="C2132" s="157" t="s">
        <v>3049</v>
      </c>
      <c r="D2132" s="158">
        <v>24000</v>
      </c>
      <c r="E2132" s="158">
        <v>0</v>
      </c>
      <c r="F2132" s="158">
        <v>24000</v>
      </c>
      <c r="G2132" s="159">
        <v>24000</v>
      </c>
    </row>
    <row r="2133" spans="1:7" x14ac:dyDescent="0.25">
      <c r="A2133" s="314"/>
      <c r="B2133" s="157" t="s">
        <v>3050</v>
      </c>
      <c r="C2133" s="157" t="s">
        <v>3051</v>
      </c>
      <c r="D2133" s="158">
        <v>50000</v>
      </c>
      <c r="E2133" s="158">
        <v>50000</v>
      </c>
      <c r="F2133" s="158">
        <v>25000</v>
      </c>
      <c r="G2133" s="159">
        <v>25000</v>
      </c>
    </row>
    <row r="2134" spans="1:7" x14ac:dyDescent="0.25">
      <c r="A2134" s="314"/>
      <c r="B2134" s="157" t="s">
        <v>3052</v>
      </c>
      <c r="C2134" s="157" t="s">
        <v>3053</v>
      </c>
      <c r="D2134" s="158">
        <v>20000</v>
      </c>
      <c r="E2134" s="158">
        <v>20000</v>
      </c>
      <c r="F2134" s="158">
        <v>20000</v>
      </c>
      <c r="G2134" s="159">
        <v>20000</v>
      </c>
    </row>
    <row r="2135" spans="1:7" ht="32.6" x14ac:dyDescent="0.25">
      <c r="A2135" s="314"/>
      <c r="B2135" s="157" t="s">
        <v>3054</v>
      </c>
      <c r="C2135" s="157" t="s">
        <v>3055</v>
      </c>
      <c r="D2135" s="158">
        <v>0</v>
      </c>
      <c r="E2135" s="158">
        <v>50000</v>
      </c>
      <c r="F2135" s="158">
        <v>0</v>
      </c>
      <c r="G2135" s="159">
        <v>0</v>
      </c>
    </row>
    <row r="2136" spans="1:7" ht="21.75" x14ac:dyDescent="0.25">
      <c r="A2136" s="314"/>
      <c r="B2136" s="157" t="s">
        <v>3054</v>
      </c>
      <c r="C2136" s="157" t="s">
        <v>3056</v>
      </c>
      <c r="D2136" s="158">
        <v>50000</v>
      </c>
      <c r="E2136" s="158">
        <v>0</v>
      </c>
      <c r="F2136" s="158">
        <v>0</v>
      </c>
      <c r="G2136" s="159">
        <v>0</v>
      </c>
    </row>
    <row r="2137" spans="1:7" ht="32.6" x14ac:dyDescent="0.25">
      <c r="A2137" s="314"/>
      <c r="B2137" s="157" t="s">
        <v>3057</v>
      </c>
      <c r="C2137" s="157" t="s">
        <v>3058</v>
      </c>
      <c r="D2137" s="158">
        <v>2000</v>
      </c>
      <c r="E2137" s="158">
        <v>1500</v>
      </c>
      <c r="F2137" s="158">
        <v>1500</v>
      </c>
      <c r="G2137" s="159">
        <v>1500</v>
      </c>
    </row>
    <row r="2138" spans="1:7" x14ac:dyDescent="0.25">
      <c r="A2138" s="314"/>
      <c r="B2138" s="157" t="s">
        <v>351</v>
      </c>
      <c r="C2138" s="157" t="s">
        <v>3059</v>
      </c>
      <c r="D2138" s="158">
        <v>0</v>
      </c>
      <c r="E2138" s="158">
        <v>0</v>
      </c>
      <c r="F2138" s="158">
        <v>50000</v>
      </c>
      <c r="G2138" s="159">
        <v>0</v>
      </c>
    </row>
    <row r="2139" spans="1:7" x14ac:dyDescent="0.25">
      <c r="A2139" s="314"/>
      <c r="B2139" s="157" t="s">
        <v>351</v>
      </c>
      <c r="C2139" s="157" t="s">
        <v>3060</v>
      </c>
      <c r="D2139" s="158">
        <v>0</v>
      </c>
      <c r="E2139" s="158">
        <v>0</v>
      </c>
      <c r="F2139" s="158">
        <v>25000</v>
      </c>
      <c r="G2139" s="159">
        <v>25000</v>
      </c>
    </row>
    <row r="2140" spans="1:7" x14ac:dyDescent="0.25">
      <c r="A2140" s="314"/>
      <c r="B2140" s="157" t="s">
        <v>351</v>
      </c>
      <c r="C2140" s="157" t="s">
        <v>3061</v>
      </c>
      <c r="D2140" s="158">
        <v>0</v>
      </c>
      <c r="E2140" s="158">
        <v>10000</v>
      </c>
      <c r="F2140" s="158">
        <v>25000</v>
      </c>
      <c r="G2140" s="159">
        <v>25000</v>
      </c>
    </row>
    <row r="2141" spans="1:7" ht="21.75" x14ac:dyDescent="0.25">
      <c r="A2141" s="314"/>
      <c r="B2141" s="157" t="s">
        <v>351</v>
      </c>
      <c r="C2141" s="157" t="s">
        <v>3039</v>
      </c>
      <c r="D2141" s="158">
        <v>0</v>
      </c>
      <c r="E2141" s="158">
        <v>0</v>
      </c>
      <c r="F2141" s="158">
        <v>100000</v>
      </c>
      <c r="G2141" s="159">
        <v>100000</v>
      </c>
    </row>
    <row r="2142" spans="1:7" x14ac:dyDescent="0.25">
      <c r="A2142" s="314"/>
      <c r="B2142" s="157" t="s">
        <v>351</v>
      </c>
      <c r="C2142" s="157" t="s">
        <v>3062</v>
      </c>
      <c r="D2142" s="158">
        <v>30000</v>
      </c>
      <c r="E2142" s="158">
        <v>30000</v>
      </c>
      <c r="F2142" s="158">
        <v>15000</v>
      </c>
      <c r="G2142" s="159">
        <v>15000</v>
      </c>
    </row>
    <row r="2143" spans="1:7" x14ac:dyDescent="0.25">
      <c r="A2143" s="314"/>
      <c r="B2143" s="157" t="s">
        <v>351</v>
      </c>
      <c r="C2143" s="157" t="s">
        <v>3063</v>
      </c>
      <c r="D2143" s="158">
        <v>3000</v>
      </c>
      <c r="E2143" s="158">
        <v>0</v>
      </c>
      <c r="F2143" s="158">
        <v>0</v>
      </c>
      <c r="G2143" s="159">
        <v>0</v>
      </c>
    </row>
    <row r="2144" spans="1:7" ht="21.75" x14ac:dyDescent="0.25">
      <c r="A2144" s="314"/>
      <c r="B2144" s="157" t="s">
        <v>351</v>
      </c>
      <c r="C2144" s="157" t="s">
        <v>2975</v>
      </c>
      <c r="D2144" s="158">
        <v>0</v>
      </c>
      <c r="E2144" s="158">
        <v>0</v>
      </c>
      <c r="F2144" s="158">
        <v>40000</v>
      </c>
      <c r="G2144" s="159">
        <v>40000</v>
      </c>
    </row>
    <row r="2145" spans="1:7" ht="32.6" x14ac:dyDescent="0.25">
      <c r="A2145" s="314"/>
      <c r="B2145" s="157" t="s">
        <v>351</v>
      </c>
      <c r="C2145" s="157" t="s">
        <v>3064</v>
      </c>
      <c r="D2145" s="158">
        <v>0</v>
      </c>
      <c r="E2145" s="158">
        <v>0</v>
      </c>
      <c r="F2145" s="158">
        <v>0</v>
      </c>
      <c r="G2145" s="159">
        <v>40000</v>
      </c>
    </row>
    <row r="2146" spans="1:7" ht="32.6" x14ac:dyDescent="0.25">
      <c r="A2146" s="314"/>
      <c r="B2146" s="157" t="s">
        <v>351</v>
      </c>
      <c r="C2146" s="157" t="s">
        <v>3013</v>
      </c>
      <c r="D2146" s="158">
        <v>0</v>
      </c>
      <c r="E2146" s="158">
        <v>0</v>
      </c>
      <c r="F2146" s="158">
        <v>60000</v>
      </c>
      <c r="G2146" s="159">
        <v>0</v>
      </c>
    </row>
    <row r="2147" spans="1:7" ht="21.75" x14ac:dyDescent="0.25">
      <c r="A2147" s="314"/>
      <c r="B2147" s="157" t="s">
        <v>351</v>
      </c>
      <c r="C2147" s="157" t="s">
        <v>3065</v>
      </c>
      <c r="D2147" s="158">
        <v>0</v>
      </c>
      <c r="E2147" s="158">
        <v>0</v>
      </c>
      <c r="F2147" s="158">
        <v>350000</v>
      </c>
      <c r="G2147" s="159">
        <v>350000</v>
      </c>
    </row>
    <row r="2148" spans="1:7" x14ac:dyDescent="0.25">
      <c r="A2148" s="314"/>
      <c r="B2148" s="157" t="s">
        <v>351</v>
      </c>
      <c r="C2148" s="157" t="s">
        <v>3066</v>
      </c>
      <c r="D2148" s="158">
        <v>30000</v>
      </c>
      <c r="E2148" s="158">
        <v>30000</v>
      </c>
      <c r="F2148" s="158">
        <v>20000</v>
      </c>
      <c r="G2148" s="159">
        <v>20000</v>
      </c>
    </row>
    <row r="2149" spans="1:7" x14ac:dyDescent="0.25">
      <c r="A2149" s="314"/>
      <c r="B2149" s="157" t="s">
        <v>351</v>
      </c>
      <c r="C2149" s="157" t="s">
        <v>3067</v>
      </c>
      <c r="D2149" s="158">
        <v>75000</v>
      </c>
      <c r="E2149" s="158">
        <v>75000</v>
      </c>
      <c r="F2149" s="158">
        <v>30000</v>
      </c>
      <c r="G2149" s="159">
        <v>30000</v>
      </c>
    </row>
    <row r="2150" spans="1:7" ht="21.75" x14ac:dyDescent="0.25">
      <c r="A2150" s="314"/>
      <c r="B2150" s="157" t="s">
        <v>351</v>
      </c>
      <c r="C2150" s="157" t="s">
        <v>3068</v>
      </c>
      <c r="D2150" s="158">
        <v>0</v>
      </c>
      <c r="E2150" s="158">
        <v>0</v>
      </c>
      <c r="F2150" s="158">
        <v>60000</v>
      </c>
      <c r="G2150" s="159">
        <v>60000</v>
      </c>
    </row>
    <row r="2151" spans="1:7" ht="21.75" x14ac:dyDescent="0.25">
      <c r="A2151" s="314"/>
      <c r="B2151" s="157" t="s">
        <v>3069</v>
      </c>
      <c r="C2151" s="157" t="s">
        <v>3070</v>
      </c>
      <c r="D2151" s="158">
        <v>40000</v>
      </c>
      <c r="E2151" s="158">
        <v>40000</v>
      </c>
      <c r="F2151" s="158">
        <v>40000</v>
      </c>
      <c r="G2151" s="159">
        <v>40000</v>
      </c>
    </row>
    <row r="2152" spans="1:7" x14ac:dyDescent="0.25">
      <c r="A2152" s="314"/>
      <c r="B2152" s="157" t="s">
        <v>3071</v>
      </c>
      <c r="C2152" s="157" t="s">
        <v>3072</v>
      </c>
      <c r="D2152" s="158">
        <v>0</v>
      </c>
      <c r="E2152" s="158">
        <v>95000</v>
      </c>
      <c r="F2152" s="158">
        <v>105000</v>
      </c>
      <c r="G2152" s="159">
        <v>105000</v>
      </c>
    </row>
    <row r="2153" spans="1:7" x14ac:dyDescent="0.25">
      <c r="A2153" s="314"/>
      <c r="B2153" s="157" t="s">
        <v>3073</v>
      </c>
      <c r="C2153" s="157" t="s">
        <v>3074</v>
      </c>
      <c r="D2153" s="158">
        <v>0</v>
      </c>
      <c r="E2153" s="158">
        <v>0</v>
      </c>
      <c r="F2153" s="158">
        <v>70000</v>
      </c>
      <c r="G2153" s="159">
        <v>70000</v>
      </c>
    </row>
    <row r="2154" spans="1:7" ht="21.75" x14ac:dyDescent="0.25">
      <c r="A2154" s="314"/>
      <c r="B2154" s="157" t="s">
        <v>3073</v>
      </c>
      <c r="C2154" s="157" t="s">
        <v>3075</v>
      </c>
      <c r="D2154" s="158">
        <v>0</v>
      </c>
      <c r="E2154" s="158">
        <v>50000</v>
      </c>
      <c r="F2154" s="158">
        <v>0</v>
      </c>
      <c r="G2154" s="159">
        <v>0</v>
      </c>
    </row>
    <row r="2155" spans="1:7" x14ac:dyDescent="0.25">
      <c r="A2155" s="314"/>
      <c r="B2155" s="157" t="s">
        <v>3076</v>
      </c>
      <c r="C2155" s="157" t="s">
        <v>3077</v>
      </c>
      <c r="D2155" s="158">
        <v>65000</v>
      </c>
      <c r="E2155" s="158">
        <v>0</v>
      </c>
      <c r="F2155" s="158">
        <v>0</v>
      </c>
      <c r="G2155" s="159">
        <v>0</v>
      </c>
    </row>
    <row r="2156" spans="1:7" x14ac:dyDescent="0.25">
      <c r="A2156" s="314"/>
      <c r="B2156" s="157" t="s">
        <v>3078</v>
      </c>
      <c r="C2156" s="157" t="s">
        <v>3079</v>
      </c>
      <c r="D2156" s="158">
        <v>0</v>
      </c>
      <c r="E2156" s="158">
        <v>0</v>
      </c>
      <c r="F2156" s="158">
        <v>50000</v>
      </c>
      <c r="G2156" s="159">
        <v>50000</v>
      </c>
    </row>
    <row r="2157" spans="1:7" x14ac:dyDescent="0.25">
      <c r="A2157" s="314"/>
      <c r="B2157" s="157" t="s">
        <v>3080</v>
      </c>
      <c r="C2157" s="157" t="s">
        <v>3081</v>
      </c>
      <c r="D2157" s="158">
        <v>50000</v>
      </c>
      <c r="E2157" s="158">
        <v>0</v>
      </c>
      <c r="F2157" s="158">
        <v>0</v>
      </c>
      <c r="G2157" s="159">
        <v>0</v>
      </c>
    </row>
    <row r="2158" spans="1:7" x14ac:dyDescent="0.25">
      <c r="A2158" s="314"/>
      <c r="B2158" s="157" t="s">
        <v>3082</v>
      </c>
      <c r="C2158" s="157" t="s">
        <v>3083</v>
      </c>
      <c r="D2158" s="158">
        <v>0</v>
      </c>
      <c r="E2158" s="158">
        <v>12500</v>
      </c>
      <c r="F2158" s="158">
        <v>20000</v>
      </c>
      <c r="G2158" s="159">
        <v>20000</v>
      </c>
    </row>
    <row r="2159" spans="1:7" ht="21.75" x14ac:dyDescent="0.25">
      <c r="A2159" s="314"/>
      <c r="B2159" s="157" t="s">
        <v>3084</v>
      </c>
      <c r="C2159" s="157" t="s">
        <v>3085</v>
      </c>
      <c r="D2159" s="158">
        <v>0</v>
      </c>
      <c r="E2159" s="158">
        <v>35000</v>
      </c>
      <c r="F2159" s="158">
        <v>0</v>
      </c>
      <c r="G2159" s="159">
        <v>30000</v>
      </c>
    </row>
    <row r="2160" spans="1:7" ht="21.75" x14ac:dyDescent="0.25">
      <c r="A2160" s="314"/>
      <c r="B2160" s="157" t="s">
        <v>3086</v>
      </c>
      <c r="C2160" s="157" t="s">
        <v>3085</v>
      </c>
      <c r="D2160" s="158">
        <v>0</v>
      </c>
      <c r="E2160" s="158">
        <v>0</v>
      </c>
      <c r="F2160" s="158">
        <v>30000</v>
      </c>
      <c r="G2160" s="159">
        <v>0</v>
      </c>
    </row>
    <row r="2161" spans="1:7" ht="21.75" x14ac:dyDescent="0.25">
      <c r="A2161" s="314"/>
      <c r="B2161" s="157" t="s">
        <v>3087</v>
      </c>
      <c r="C2161" s="157" t="s">
        <v>3085</v>
      </c>
      <c r="D2161" s="158">
        <v>35000</v>
      </c>
      <c r="E2161" s="158">
        <v>0</v>
      </c>
      <c r="F2161" s="158">
        <v>0</v>
      </c>
      <c r="G2161" s="159">
        <v>0</v>
      </c>
    </row>
    <row r="2162" spans="1:7" ht="43.5" x14ac:dyDescent="0.25">
      <c r="A2162" s="314"/>
      <c r="B2162" s="157" t="s">
        <v>3088</v>
      </c>
      <c r="C2162" s="157" t="s">
        <v>3089</v>
      </c>
      <c r="D2162" s="158">
        <v>0</v>
      </c>
      <c r="E2162" s="158">
        <v>175000</v>
      </c>
      <c r="F2162" s="158">
        <v>0</v>
      </c>
      <c r="G2162" s="159">
        <v>0</v>
      </c>
    </row>
    <row r="2163" spans="1:7" ht="21.75" x14ac:dyDescent="0.25">
      <c r="A2163" s="314"/>
      <c r="B2163" s="157" t="s">
        <v>3090</v>
      </c>
      <c r="C2163" s="157" t="s">
        <v>3091</v>
      </c>
      <c r="D2163" s="158">
        <v>175000</v>
      </c>
      <c r="E2163" s="158">
        <v>0</v>
      </c>
      <c r="F2163" s="158">
        <v>0</v>
      </c>
      <c r="G2163" s="159">
        <v>0</v>
      </c>
    </row>
    <row r="2164" spans="1:7" ht="32.6" x14ac:dyDescent="0.25">
      <c r="A2164" s="314"/>
      <c r="B2164" s="157" t="s">
        <v>3092</v>
      </c>
      <c r="C2164" s="157" t="s">
        <v>3093</v>
      </c>
      <c r="D2164" s="158">
        <v>25000</v>
      </c>
      <c r="E2164" s="158">
        <v>25000</v>
      </c>
      <c r="F2164" s="158">
        <v>10000</v>
      </c>
      <c r="G2164" s="159">
        <v>10000</v>
      </c>
    </row>
    <row r="2165" spans="1:7" ht="21.75" x14ac:dyDescent="0.25">
      <c r="A2165" s="314"/>
      <c r="B2165" s="157" t="s">
        <v>3094</v>
      </c>
      <c r="C2165" s="157" t="s">
        <v>3095</v>
      </c>
      <c r="D2165" s="158">
        <v>0</v>
      </c>
      <c r="E2165" s="158">
        <v>30000</v>
      </c>
      <c r="F2165" s="158">
        <v>25000</v>
      </c>
      <c r="G2165" s="159">
        <v>25000</v>
      </c>
    </row>
    <row r="2166" spans="1:7" ht="43.5" x14ac:dyDescent="0.25">
      <c r="A2166" s="314"/>
      <c r="B2166" s="157" t="s">
        <v>3096</v>
      </c>
      <c r="C2166" s="157" t="s">
        <v>3097</v>
      </c>
      <c r="D2166" s="158">
        <v>30000</v>
      </c>
      <c r="E2166" s="158">
        <v>0</v>
      </c>
      <c r="F2166" s="158">
        <v>0</v>
      </c>
      <c r="G2166" s="159">
        <v>0</v>
      </c>
    </row>
    <row r="2167" spans="1:7" ht="21.75" x14ac:dyDescent="0.25">
      <c r="A2167" s="315"/>
      <c r="B2167" s="157" t="s">
        <v>3098</v>
      </c>
      <c r="C2167" s="157" t="s">
        <v>2975</v>
      </c>
      <c r="D2167" s="158">
        <v>0</v>
      </c>
      <c r="E2167" s="158">
        <v>25000</v>
      </c>
      <c r="F2167" s="158">
        <v>0</v>
      </c>
      <c r="G2167" s="159">
        <v>0</v>
      </c>
    </row>
    <row r="2168" spans="1:7" x14ac:dyDescent="0.25">
      <c r="A2168" s="316" t="s">
        <v>402</v>
      </c>
      <c r="B2168" s="316"/>
      <c r="C2168" s="317"/>
      <c r="D2168" s="160">
        <v>2550200</v>
      </c>
      <c r="E2168" s="160">
        <v>2558500</v>
      </c>
      <c r="F2168" s="160">
        <v>2452100</v>
      </c>
      <c r="G2168" s="161">
        <v>2382100</v>
      </c>
    </row>
    <row r="2169" spans="1:7" ht="21.75" x14ac:dyDescent="0.25">
      <c r="A2169" s="313" t="s">
        <v>403</v>
      </c>
      <c r="B2169" s="157" t="s">
        <v>3099</v>
      </c>
      <c r="C2169" s="157" t="s">
        <v>3100</v>
      </c>
      <c r="D2169" s="158">
        <v>25500</v>
      </c>
      <c r="E2169" s="158">
        <v>25500</v>
      </c>
      <c r="F2169" s="158">
        <v>25500</v>
      </c>
      <c r="G2169" s="159">
        <v>25500</v>
      </c>
    </row>
    <row r="2170" spans="1:7" ht="21.75" x14ac:dyDescent="0.25">
      <c r="A2170" s="314"/>
      <c r="B2170" s="157" t="s">
        <v>3101</v>
      </c>
      <c r="C2170" s="157" t="s">
        <v>3102</v>
      </c>
      <c r="D2170" s="158">
        <v>75000</v>
      </c>
      <c r="E2170" s="158">
        <v>75000</v>
      </c>
      <c r="F2170" s="158">
        <v>75000</v>
      </c>
      <c r="G2170" s="159">
        <v>75000</v>
      </c>
    </row>
    <row r="2171" spans="1:7" ht="32.6" x14ac:dyDescent="0.25">
      <c r="A2171" s="314"/>
      <c r="B2171" s="157" t="s">
        <v>2111</v>
      </c>
      <c r="C2171" s="157" t="s">
        <v>3103</v>
      </c>
      <c r="D2171" s="158">
        <v>0</v>
      </c>
      <c r="E2171" s="158">
        <v>2200</v>
      </c>
      <c r="F2171" s="158">
        <v>2200</v>
      </c>
      <c r="G2171" s="159">
        <v>2200</v>
      </c>
    </row>
    <row r="2172" spans="1:7" ht="21.75" x14ac:dyDescent="0.25">
      <c r="A2172" s="314"/>
      <c r="B2172" s="157" t="s">
        <v>3104</v>
      </c>
      <c r="C2172" s="157" t="s">
        <v>3105</v>
      </c>
      <c r="D2172" s="158">
        <v>800</v>
      </c>
      <c r="E2172" s="158">
        <v>0</v>
      </c>
      <c r="F2172" s="158">
        <v>0</v>
      </c>
      <c r="G2172" s="159">
        <v>0</v>
      </c>
    </row>
    <row r="2173" spans="1:7" ht="32.6" x14ac:dyDescent="0.25">
      <c r="A2173" s="314"/>
      <c r="B2173" s="157" t="s">
        <v>3104</v>
      </c>
      <c r="C2173" s="157" t="s">
        <v>3106</v>
      </c>
      <c r="D2173" s="158">
        <v>0</v>
      </c>
      <c r="E2173" s="158">
        <v>800</v>
      </c>
      <c r="F2173" s="158">
        <v>800</v>
      </c>
      <c r="G2173" s="159">
        <v>800</v>
      </c>
    </row>
    <row r="2174" spans="1:7" ht="32.6" x14ac:dyDescent="0.25">
      <c r="A2174" s="314"/>
      <c r="B2174" s="157" t="s">
        <v>2117</v>
      </c>
      <c r="C2174" s="157" t="s">
        <v>3107</v>
      </c>
      <c r="D2174" s="158">
        <v>2100</v>
      </c>
      <c r="E2174" s="158">
        <v>0</v>
      </c>
      <c r="F2174" s="158">
        <v>0</v>
      </c>
      <c r="G2174" s="159">
        <v>0</v>
      </c>
    </row>
    <row r="2175" spans="1:7" ht="32.6" x14ac:dyDescent="0.25">
      <c r="A2175" s="314"/>
      <c r="B2175" s="157" t="s">
        <v>2117</v>
      </c>
      <c r="C2175" s="157" t="s">
        <v>3108</v>
      </c>
      <c r="D2175" s="158">
        <v>0</v>
      </c>
      <c r="E2175" s="158">
        <v>2100</v>
      </c>
      <c r="F2175" s="158">
        <v>2100</v>
      </c>
      <c r="G2175" s="159">
        <v>2100</v>
      </c>
    </row>
    <row r="2176" spans="1:7" ht="65.25" x14ac:dyDescent="0.25">
      <c r="A2176" s="314"/>
      <c r="B2176" s="157" t="s">
        <v>2118</v>
      </c>
      <c r="C2176" s="157" t="s">
        <v>3109</v>
      </c>
      <c r="D2176" s="158">
        <v>0</v>
      </c>
      <c r="E2176" s="158">
        <v>6000</v>
      </c>
      <c r="F2176" s="158">
        <v>6000</v>
      </c>
      <c r="G2176" s="159">
        <v>6000</v>
      </c>
    </row>
    <row r="2177" spans="1:7" ht="32.6" x14ac:dyDescent="0.25">
      <c r="A2177" s="314"/>
      <c r="B2177" s="157" t="s">
        <v>2118</v>
      </c>
      <c r="C2177" s="157" t="s">
        <v>3110</v>
      </c>
      <c r="D2177" s="158">
        <v>15000</v>
      </c>
      <c r="E2177" s="158">
        <v>0</v>
      </c>
      <c r="F2177" s="158">
        <v>0</v>
      </c>
      <c r="G2177" s="159">
        <v>0</v>
      </c>
    </row>
    <row r="2178" spans="1:7" ht="32.6" x14ac:dyDescent="0.25">
      <c r="A2178" s="314"/>
      <c r="B2178" s="157" t="s">
        <v>3111</v>
      </c>
      <c r="C2178" s="157" t="s">
        <v>3112</v>
      </c>
      <c r="D2178" s="158">
        <v>0</v>
      </c>
      <c r="E2178" s="158">
        <v>6300</v>
      </c>
      <c r="F2178" s="158">
        <v>6300</v>
      </c>
      <c r="G2178" s="159">
        <v>6300</v>
      </c>
    </row>
    <row r="2179" spans="1:7" ht="32.6" x14ac:dyDescent="0.25">
      <c r="A2179" s="314"/>
      <c r="B2179" s="157" t="s">
        <v>3111</v>
      </c>
      <c r="C2179" s="157" t="s">
        <v>3113</v>
      </c>
      <c r="D2179" s="158">
        <v>6300</v>
      </c>
      <c r="E2179" s="158">
        <v>0</v>
      </c>
      <c r="F2179" s="158">
        <v>0</v>
      </c>
      <c r="G2179" s="159">
        <v>0</v>
      </c>
    </row>
    <row r="2180" spans="1:7" ht="76.099999999999994" x14ac:dyDescent="0.25">
      <c r="A2180" s="314"/>
      <c r="B2180" s="157" t="s">
        <v>2123</v>
      </c>
      <c r="C2180" s="157" t="s">
        <v>3114</v>
      </c>
      <c r="D2180" s="158">
        <v>0</v>
      </c>
      <c r="E2180" s="158">
        <v>32800</v>
      </c>
      <c r="F2180" s="158">
        <v>32800</v>
      </c>
      <c r="G2180" s="159">
        <v>32800</v>
      </c>
    </row>
    <row r="2181" spans="1:7" ht="86.95" x14ac:dyDescent="0.25">
      <c r="A2181" s="314"/>
      <c r="B2181" s="157" t="s">
        <v>2123</v>
      </c>
      <c r="C2181" s="157" t="s">
        <v>3115</v>
      </c>
      <c r="D2181" s="158">
        <v>32800</v>
      </c>
      <c r="E2181" s="158">
        <v>0</v>
      </c>
      <c r="F2181" s="158">
        <v>0</v>
      </c>
      <c r="G2181" s="159">
        <v>0</v>
      </c>
    </row>
    <row r="2182" spans="1:7" x14ac:dyDescent="0.25">
      <c r="A2182" s="314"/>
      <c r="B2182" s="157" t="s">
        <v>2124</v>
      </c>
      <c r="C2182" s="157" t="s">
        <v>3116</v>
      </c>
      <c r="D2182" s="158">
        <v>47500</v>
      </c>
      <c r="E2182" s="158">
        <v>0</v>
      </c>
      <c r="F2182" s="158">
        <v>0</v>
      </c>
      <c r="G2182" s="159">
        <v>0</v>
      </c>
    </row>
    <row r="2183" spans="1:7" ht="43.5" x14ac:dyDescent="0.25">
      <c r="A2183" s="314"/>
      <c r="B2183" s="157" t="s">
        <v>3117</v>
      </c>
      <c r="C2183" s="157" t="s">
        <v>3118</v>
      </c>
      <c r="D2183" s="158">
        <v>58000</v>
      </c>
      <c r="E2183" s="158">
        <v>58000</v>
      </c>
      <c r="F2183" s="158">
        <v>58000</v>
      </c>
      <c r="G2183" s="159">
        <v>58000</v>
      </c>
    </row>
    <row r="2184" spans="1:7" ht="54.35" x14ac:dyDescent="0.25">
      <c r="A2184" s="314"/>
      <c r="B2184" s="157" t="s">
        <v>3119</v>
      </c>
      <c r="C2184" s="157" t="s">
        <v>3120</v>
      </c>
      <c r="D2184" s="158">
        <v>200000</v>
      </c>
      <c r="E2184" s="158">
        <v>0</v>
      </c>
      <c r="F2184" s="158">
        <v>0</v>
      </c>
      <c r="G2184" s="159">
        <v>0</v>
      </c>
    </row>
    <row r="2185" spans="1:7" ht="21.75" x14ac:dyDescent="0.25">
      <c r="A2185" s="314"/>
      <c r="B2185" s="157" t="s">
        <v>3119</v>
      </c>
      <c r="C2185" s="157" t="s">
        <v>3121</v>
      </c>
      <c r="D2185" s="158">
        <v>0</v>
      </c>
      <c r="E2185" s="158">
        <v>0</v>
      </c>
      <c r="F2185" s="158">
        <v>150000</v>
      </c>
      <c r="G2185" s="159">
        <v>150000</v>
      </c>
    </row>
    <row r="2186" spans="1:7" ht="32.6" x14ac:dyDescent="0.25">
      <c r="A2186" s="314"/>
      <c r="B2186" s="157" t="s">
        <v>3119</v>
      </c>
      <c r="C2186" s="157" t="s">
        <v>3122</v>
      </c>
      <c r="D2186" s="158">
        <v>0</v>
      </c>
      <c r="E2186" s="158">
        <v>200000</v>
      </c>
      <c r="F2186" s="158">
        <v>0</v>
      </c>
      <c r="G2186" s="159">
        <v>0</v>
      </c>
    </row>
    <row r="2187" spans="1:7" ht="43.5" x14ac:dyDescent="0.25">
      <c r="A2187" s="314"/>
      <c r="B2187" s="157" t="s">
        <v>2924</v>
      </c>
      <c r="C2187" s="157" t="s">
        <v>3123</v>
      </c>
      <c r="D2187" s="158">
        <v>30000</v>
      </c>
      <c r="E2187" s="158">
        <v>30000</v>
      </c>
      <c r="F2187" s="158">
        <v>35000</v>
      </c>
      <c r="G2187" s="159">
        <v>35000</v>
      </c>
    </row>
    <row r="2188" spans="1:7" x14ac:dyDescent="0.25">
      <c r="A2188" s="314"/>
      <c r="B2188" s="157" t="s">
        <v>3124</v>
      </c>
      <c r="C2188" s="157" t="s">
        <v>3125</v>
      </c>
      <c r="D2188" s="158">
        <v>1400</v>
      </c>
      <c r="E2188" s="158">
        <v>1400</v>
      </c>
      <c r="F2188" s="158">
        <v>1400</v>
      </c>
      <c r="G2188" s="159">
        <v>1400</v>
      </c>
    </row>
    <row r="2189" spans="1:7" x14ac:dyDescent="0.25">
      <c r="A2189" s="314"/>
      <c r="B2189" s="157" t="s">
        <v>2523</v>
      </c>
      <c r="C2189" s="157" t="s">
        <v>3126</v>
      </c>
      <c r="D2189" s="158">
        <v>15000</v>
      </c>
      <c r="E2189" s="158">
        <v>0</v>
      </c>
      <c r="F2189" s="158">
        <v>0</v>
      </c>
      <c r="G2189" s="159">
        <v>0</v>
      </c>
    </row>
    <row r="2190" spans="1:7" x14ac:dyDescent="0.25">
      <c r="A2190" s="314"/>
      <c r="B2190" s="157" t="s">
        <v>3127</v>
      </c>
      <c r="C2190" s="157" t="s">
        <v>3128</v>
      </c>
      <c r="D2190" s="158">
        <v>15000</v>
      </c>
      <c r="E2190" s="158">
        <v>0</v>
      </c>
      <c r="F2190" s="158">
        <v>0</v>
      </c>
      <c r="G2190" s="159">
        <v>0</v>
      </c>
    </row>
    <row r="2191" spans="1:7" ht="21.75" x14ac:dyDescent="0.25">
      <c r="A2191" s="314"/>
      <c r="B2191" s="157" t="s">
        <v>3129</v>
      </c>
      <c r="C2191" s="157" t="s">
        <v>3130</v>
      </c>
      <c r="D2191" s="158">
        <v>15000</v>
      </c>
      <c r="E2191" s="158">
        <v>15000</v>
      </c>
      <c r="F2191" s="158">
        <v>15000</v>
      </c>
      <c r="G2191" s="159">
        <v>15000</v>
      </c>
    </row>
    <row r="2192" spans="1:7" ht="21.75" x14ac:dyDescent="0.25">
      <c r="A2192" s="314"/>
      <c r="B2192" s="157" t="s">
        <v>3131</v>
      </c>
      <c r="C2192" s="157" t="s">
        <v>3132</v>
      </c>
      <c r="D2192" s="158">
        <v>15000</v>
      </c>
      <c r="E2192" s="158">
        <v>15000</v>
      </c>
      <c r="F2192" s="158">
        <v>15000</v>
      </c>
      <c r="G2192" s="159">
        <v>15000</v>
      </c>
    </row>
    <row r="2193" spans="1:7" ht="21.75" x14ac:dyDescent="0.25">
      <c r="A2193" s="314"/>
      <c r="B2193" s="157" t="s">
        <v>3133</v>
      </c>
      <c r="C2193" s="157" t="s">
        <v>3134</v>
      </c>
      <c r="D2193" s="158">
        <v>20000</v>
      </c>
      <c r="E2193" s="158">
        <v>0</v>
      </c>
      <c r="F2193" s="158">
        <v>0</v>
      </c>
      <c r="G2193" s="159">
        <v>0</v>
      </c>
    </row>
    <row r="2194" spans="1:7" x14ac:dyDescent="0.25">
      <c r="A2194" s="314"/>
      <c r="B2194" s="157" t="s">
        <v>3133</v>
      </c>
      <c r="C2194" s="157" t="s">
        <v>3135</v>
      </c>
      <c r="D2194" s="158">
        <v>0</v>
      </c>
      <c r="E2194" s="158">
        <v>5000</v>
      </c>
      <c r="F2194" s="158">
        <v>0</v>
      </c>
      <c r="G2194" s="159">
        <v>5000</v>
      </c>
    </row>
    <row r="2195" spans="1:7" x14ac:dyDescent="0.25">
      <c r="A2195" s="314"/>
      <c r="B2195" s="157" t="s">
        <v>3133</v>
      </c>
      <c r="C2195" s="157" t="s">
        <v>3136</v>
      </c>
      <c r="D2195" s="158">
        <v>0</v>
      </c>
      <c r="E2195" s="158">
        <v>0</v>
      </c>
      <c r="F2195" s="158">
        <v>5000</v>
      </c>
      <c r="G2195" s="159">
        <v>0</v>
      </c>
    </row>
    <row r="2196" spans="1:7" x14ac:dyDescent="0.25">
      <c r="A2196" s="314"/>
      <c r="B2196" s="157" t="s">
        <v>3137</v>
      </c>
      <c r="C2196" s="157" t="s">
        <v>3138</v>
      </c>
      <c r="D2196" s="158">
        <v>250</v>
      </c>
      <c r="E2196" s="158">
        <v>250</v>
      </c>
      <c r="F2196" s="158">
        <v>250</v>
      </c>
      <c r="G2196" s="159">
        <v>250</v>
      </c>
    </row>
    <row r="2197" spans="1:7" x14ac:dyDescent="0.25">
      <c r="A2197" s="314"/>
      <c r="B2197" s="157" t="s">
        <v>3139</v>
      </c>
      <c r="C2197" s="157" t="s">
        <v>3140</v>
      </c>
      <c r="D2197" s="158">
        <v>3400</v>
      </c>
      <c r="E2197" s="158">
        <v>3400</v>
      </c>
      <c r="F2197" s="158">
        <v>6000</v>
      </c>
      <c r="G2197" s="159">
        <v>6000</v>
      </c>
    </row>
    <row r="2198" spans="1:7" ht="21.75" x14ac:dyDescent="0.25">
      <c r="A2198" s="314"/>
      <c r="B2198" s="157" t="s">
        <v>3141</v>
      </c>
      <c r="C2198" s="157" t="s">
        <v>3142</v>
      </c>
      <c r="D2198" s="158">
        <v>900</v>
      </c>
      <c r="E2198" s="158">
        <v>900</v>
      </c>
      <c r="F2198" s="158">
        <v>900</v>
      </c>
      <c r="G2198" s="159">
        <v>900</v>
      </c>
    </row>
    <row r="2199" spans="1:7" ht="21.75" x14ac:dyDescent="0.25">
      <c r="A2199" s="314"/>
      <c r="B2199" s="157" t="s">
        <v>3143</v>
      </c>
      <c r="C2199" s="157" t="s">
        <v>3144</v>
      </c>
      <c r="D2199" s="158">
        <v>0</v>
      </c>
      <c r="E2199" s="158">
        <v>0</v>
      </c>
      <c r="F2199" s="158">
        <v>15000</v>
      </c>
      <c r="G2199" s="159">
        <v>0</v>
      </c>
    </row>
    <row r="2200" spans="1:7" ht="21.75" x14ac:dyDescent="0.25">
      <c r="A2200" s="314"/>
      <c r="B2200" s="157" t="s">
        <v>3145</v>
      </c>
      <c r="C2200" s="157" t="s">
        <v>3146</v>
      </c>
      <c r="D2200" s="158">
        <v>55000</v>
      </c>
      <c r="E2200" s="158">
        <v>55000</v>
      </c>
      <c r="F2200" s="158">
        <v>55000</v>
      </c>
      <c r="G2200" s="159">
        <v>55000</v>
      </c>
    </row>
    <row r="2201" spans="1:7" x14ac:dyDescent="0.25">
      <c r="A2201" s="314"/>
      <c r="B2201" s="157" t="s">
        <v>3147</v>
      </c>
      <c r="C2201" s="157" t="s">
        <v>3148</v>
      </c>
      <c r="D2201" s="158">
        <v>4000</v>
      </c>
      <c r="E2201" s="158">
        <v>4000</v>
      </c>
      <c r="F2201" s="158">
        <v>4000</v>
      </c>
      <c r="G2201" s="159">
        <v>4000</v>
      </c>
    </row>
    <row r="2202" spans="1:7" x14ac:dyDescent="0.25">
      <c r="A2202" s="314"/>
      <c r="B2202" s="157" t="s">
        <v>3149</v>
      </c>
      <c r="C2202" s="157" t="s">
        <v>3150</v>
      </c>
      <c r="D2202" s="158">
        <v>0</v>
      </c>
      <c r="E2202" s="158">
        <v>35000</v>
      </c>
      <c r="F2202" s="158">
        <v>0</v>
      </c>
      <c r="G2202" s="159">
        <v>0</v>
      </c>
    </row>
    <row r="2203" spans="1:7" x14ac:dyDescent="0.25">
      <c r="A2203" s="314"/>
      <c r="B2203" s="157" t="s">
        <v>3149</v>
      </c>
      <c r="C2203" s="157" t="s">
        <v>3151</v>
      </c>
      <c r="D2203" s="158">
        <v>35000</v>
      </c>
      <c r="E2203" s="158">
        <v>0</v>
      </c>
      <c r="F2203" s="158">
        <v>0</v>
      </c>
      <c r="G2203" s="159">
        <v>0</v>
      </c>
    </row>
    <row r="2204" spans="1:7" x14ac:dyDescent="0.25">
      <c r="A2204" s="314"/>
      <c r="B2204" s="157" t="s">
        <v>3152</v>
      </c>
      <c r="C2204" s="157" t="s">
        <v>3153</v>
      </c>
      <c r="D2204" s="158">
        <v>645</v>
      </c>
      <c r="E2204" s="158">
        <v>645</v>
      </c>
      <c r="F2204" s="158">
        <v>700</v>
      </c>
      <c r="G2204" s="159">
        <v>700</v>
      </c>
    </row>
    <row r="2205" spans="1:7" x14ac:dyDescent="0.25">
      <c r="A2205" s="314"/>
      <c r="B2205" s="157" t="s">
        <v>3152</v>
      </c>
      <c r="C2205" s="157" t="s">
        <v>3154</v>
      </c>
      <c r="D2205" s="158">
        <v>540</v>
      </c>
      <c r="E2205" s="158">
        <v>540</v>
      </c>
      <c r="F2205" s="158">
        <v>540</v>
      </c>
      <c r="G2205" s="159">
        <v>540</v>
      </c>
    </row>
    <row r="2206" spans="1:7" x14ac:dyDescent="0.25">
      <c r="A2206" s="314"/>
      <c r="B2206" s="157" t="s">
        <v>3152</v>
      </c>
      <c r="C2206" s="157" t="s">
        <v>3155</v>
      </c>
      <c r="D2206" s="158">
        <v>730</v>
      </c>
      <c r="E2206" s="158">
        <v>730</v>
      </c>
      <c r="F2206" s="158">
        <v>730</v>
      </c>
      <c r="G2206" s="159">
        <v>730</v>
      </c>
    </row>
    <row r="2207" spans="1:7" ht="21.75" x14ac:dyDescent="0.25">
      <c r="A2207" s="314"/>
      <c r="B2207" s="157" t="s">
        <v>3152</v>
      </c>
      <c r="C2207" s="157" t="s">
        <v>3156</v>
      </c>
      <c r="D2207" s="158">
        <v>2185</v>
      </c>
      <c r="E2207" s="158">
        <v>2185</v>
      </c>
      <c r="F2207" s="158">
        <v>2180</v>
      </c>
      <c r="G2207" s="159">
        <v>2180</v>
      </c>
    </row>
    <row r="2208" spans="1:7" x14ac:dyDescent="0.25">
      <c r="A2208" s="314"/>
      <c r="B2208" s="157" t="s">
        <v>3157</v>
      </c>
      <c r="C2208" s="157" t="s">
        <v>3158</v>
      </c>
      <c r="D2208" s="158">
        <v>0</v>
      </c>
      <c r="E2208" s="158">
        <v>0</v>
      </c>
      <c r="F2208" s="158">
        <v>0</v>
      </c>
      <c r="G2208" s="159">
        <v>8000</v>
      </c>
    </row>
    <row r="2209" spans="1:7" ht="21.75" x14ac:dyDescent="0.25">
      <c r="A2209" s="314"/>
      <c r="B2209" s="157" t="s">
        <v>447</v>
      </c>
      <c r="C2209" s="157" t="s">
        <v>3159</v>
      </c>
      <c r="D2209" s="158">
        <v>25000</v>
      </c>
      <c r="E2209" s="158">
        <v>0</v>
      </c>
      <c r="F2209" s="158">
        <v>0</v>
      </c>
      <c r="G2209" s="159">
        <v>0</v>
      </c>
    </row>
    <row r="2210" spans="1:7" ht="21.75" x14ac:dyDescent="0.25">
      <c r="A2210" s="314"/>
      <c r="B2210" s="157" t="s">
        <v>447</v>
      </c>
      <c r="C2210" s="157" t="s">
        <v>3160</v>
      </c>
      <c r="D2210" s="158">
        <v>0</v>
      </c>
      <c r="E2210" s="158">
        <v>25000</v>
      </c>
      <c r="F2210" s="158">
        <v>0</v>
      </c>
      <c r="G2210" s="159">
        <v>0</v>
      </c>
    </row>
    <row r="2211" spans="1:7" x14ac:dyDescent="0.25">
      <c r="A2211" s="314"/>
      <c r="B2211" s="157" t="s">
        <v>2637</v>
      </c>
      <c r="C2211" s="157" t="s">
        <v>3161</v>
      </c>
      <c r="D2211" s="158">
        <v>1500</v>
      </c>
      <c r="E2211" s="158">
        <v>1500</v>
      </c>
      <c r="F2211" s="158">
        <v>1500</v>
      </c>
      <c r="G2211" s="159">
        <v>1500</v>
      </c>
    </row>
    <row r="2212" spans="1:7" ht="21.75" x14ac:dyDescent="0.25">
      <c r="A2212" s="314"/>
      <c r="B2212" s="157" t="s">
        <v>2654</v>
      </c>
      <c r="C2212" s="157" t="s">
        <v>3162</v>
      </c>
      <c r="D2212" s="158">
        <v>10000</v>
      </c>
      <c r="E2212" s="158">
        <v>0</v>
      </c>
      <c r="F2212" s="158">
        <v>0</v>
      </c>
      <c r="G2212" s="159">
        <v>0</v>
      </c>
    </row>
    <row r="2213" spans="1:7" ht="21.75" x14ac:dyDescent="0.25">
      <c r="A2213" s="314"/>
      <c r="B2213" s="157" t="s">
        <v>2654</v>
      </c>
      <c r="C2213" s="157" t="s">
        <v>3163</v>
      </c>
      <c r="D2213" s="158">
        <v>0</v>
      </c>
      <c r="E2213" s="158">
        <v>10000</v>
      </c>
      <c r="F2213" s="158">
        <v>10000</v>
      </c>
      <c r="G2213" s="159">
        <v>10000</v>
      </c>
    </row>
    <row r="2214" spans="1:7" x14ac:dyDescent="0.25">
      <c r="A2214" s="314"/>
      <c r="B2214" s="157" t="s">
        <v>2654</v>
      </c>
      <c r="C2214" s="157" t="s">
        <v>2655</v>
      </c>
      <c r="D2214" s="158">
        <v>0</v>
      </c>
      <c r="E2214" s="158">
        <v>12000</v>
      </c>
      <c r="F2214" s="158">
        <v>12000</v>
      </c>
      <c r="G2214" s="159">
        <v>12000</v>
      </c>
    </row>
    <row r="2215" spans="1:7" x14ac:dyDescent="0.25">
      <c r="A2215" s="314"/>
      <c r="B2215" s="157" t="s">
        <v>3164</v>
      </c>
      <c r="C2215" s="157" t="s">
        <v>3165</v>
      </c>
      <c r="D2215" s="158">
        <v>3350</v>
      </c>
      <c r="E2215" s="158">
        <v>3350</v>
      </c>
      <c r="F2215" s="158">
        <v>500</v>
      </c>
      <c r="G2215" s="159">
        <v>500</v>
      </c>
    </row>
    <row r="2216" spans="1:7" ht="21.75" x14ac:dyDescent="0.25">
      <c r="A2216" s="314"/>
      <c r="B2216" s="157" t="s">
        <v>3166</v>
      </c>
      <c r="C2216" s="157" t="s">
        <v>3167</v>
      </c>
      <c r="D2216" s="158">
        <v>750</v>
      </c>
      <c r="E2216" s="158">
        <v>750</v>
      </c>
      <c r="F2216" s="158">
        <v>750</v>
      </c>
      <c r="G2216" s="159">
        <v>750</v>
      </c>
    </row>
    <row r="2217" spans="1:7" ht="21.75" x14ac:dyDescent="0.25">
      <c r="A2217" s="314"/>
      <c r="B2217" s="157" t="s">
        <v>3168</v>
      </c>
      <c r="C2217" s="157" t="s">
        <v>3169</v>
      </c>
      <c r="D2217" s="158">
        <v>800</v>
      </c>
      <c r="E2217" s="158">
        <v>800</v>
      </c>
      <c r="F2217" s="158">
        <v>0</v>
      </c>
      <c r="G2217" s="159">
        <v>0</v>
      </c>
    </row>
    <row r="2218" spans="1:7" x14ac:dyDescent="0.25">
      <c r="A2218" s="314"/>
      <c r="B2218" s="157" t="s">
        <v>3170</v>
      </c>
      <c r="C2218" s="157" t="s">
        <v>3171</v>
      </c>
      <c r="D2218" s="158">
        <v>20000</v>
      </c>
      <c r="E2218" s="158">
        <v>0</v>
      </c>
      <c r="F2218" s="158">
        <v>0</v>
      </c>
      <c r="G2218" s="159">
        <v>0</v>
      </c>
    </row>
    <row r="2219" spans="1:7" x14ac:dyDescent="0.25">
      <c r="A2219" s="314"/>
      <c r="B2219" s="157" t="s">
        <v>2700</v>
      </c>
      <c r="C2219" s="157" t="s">
        <v>3172</v>
      </c>
      <c r="D2219" s="158">
        <v>12000</v>
      </c>
      <c r="E2219" s="158">
        <v>0</v>
      </c>
      <c r="F2219" s="158">
        <v>0</v>
      </c>
      <c r="G2219" s="159">
        <v>0</v>
      </c>
    </row>
    <row r="2220" spans="1:7" x14ac:dyDescent="0.25">
      <c r="A2220" s="314"/>
      <c r="B2220" s="157" t="s">
        <v>2700</v>
      </c>
      <c r="C2220" s="157" t="s">
        <v>3173</v>
      </c>
      <c r="D2220" s="158">
        <v>5000</v>
      </c>
      <c r="E2220" s="158">
        <v>0</v>
      </c>
      <c r="F2220" s="158">
        <v>0</v>
      </c>
      <c r="G2220" s="159">
        <v>0</v>
      </c>
    </row>
    <row r="2221" spans="1:7" x14ac:dyDescent="0.25">
      <c r="A2221" s="314"/>
      <c r="B2221" s="157" t="s">
        <v>2700</v>
      </c>
      <c r="C2221" s="157" t="s">
        <v>3174</v>
      </c>
      <c r="D2221" s="158">
        <v>10000</v>
      </c>
      <c r="E2221" s="158">
        <v>0</v>
      </c>
      <c r="F2221" s="158">
        <v>0</v>
      </c>
      <c r="G2221" s="159">
        <v>0</v>
      </c>
    </row>
    <row r="2222" spans="1:7" x14ac:dyDescent="0.25">
      <c r="A2222" s="314"/>
      <c r="B2222" s="157" t="s">
        <v>2700</v>
      </c>
      <c r="C2222" s="157" t="s">
        <v>3175</v>
      </c>
      <c r="D2222" s="158">
        <v>10000</v>
      </c>
      <c r="E2222" s="158">
        <v>0</v>
      </c>
      <c r="F2222" s="158">
        <v>0</v>
      </c>
      <c r="G2222" s="159">
        <v>0</v>
      </c>
    </row>
    <row r="2223" spans="1:7" ht="21.75" x14ac:dyDescent="0.25">
      <c r="A2223" s="314"/>
      <c r="B2223" s="157" t="s">
        <v>2700</v>
      </c>
      <c r="C2223" s="157" t="s">
        <v>3176</v>
      </c>
      <c r="D2223" s="158">
        <v>15000</v>
      </c>
      <c r="E2223" s="158">
        <v>0</v>
      </c>
      <c r="F2223" s="158">
        <v>0</v>
      </c>
      <c r="G2223" s="159">
        <v>0</v>
      </c>
    </row>
    <row r="2224" spans="1:7" x14ac:dyDescent="0.25">
      <c r="A2224" s="314"/>
      <c r="B2224" s="157" t="s">
        <v>2700</v>
      </c>
      <c r="C2224" s="157" t="s">
        <v>3177</v>
      </c>
      <c r="D2224" s="158">
        <v>5000</v>
      </c>
      <c r="E2224" s="158">
        <v>0</v>
      </c>
      <c r="F2224" s="158">
        <v>0</v>
      </c>
      <c r="G2224" s="159">
        <v>0</v>
      </c>
    </row>
    <row r="2225" spans="1:7" x14ac:dyDescent="0.25">
      <c r="A2225" s="314"/>
      <c r="B2225" s="157" t="s">
        <v>2700</v>
      </c>
      <c r="C2225" s="157" t="s">
        <v>3178</v>
      </c>
      <c r="D2225" s="158">
        <v>40000</v>
      </c>
      <c r="E2225" s="158">
        <v>0</v>
      </c>
      <c r="F2225" s="158">
        <v>0</v>
      </c>
      <c r="G2225" s="159">
        <v>0</v>
      </c>
    </row>
    <row r="2226" spans="1:7" x14ac:dyDescent="0.25">
      <c r="A2226" s="314"/>
      <c r="B2226" s="157" t="s">
        <v>2700</v>
      </c>
      <c r="C2226" s="157" t="s">
        <v>3179</v>
      </c>
      <c r="D2226" s="158">
        <v>1000</v>
      </c>
      <c r="E2226" s="158">
        <v>0</v>
      </c>
      <c r="F2226" s="158">
        <v>0</v>
      </c>
      <c r="G2226" s="159">
        <v>0</v>
      </c>
    </row>
    <row r="2227" spans="1:7" x14ac:dyDescent="0.25">
      <c r="A2227" s="314"/>
      <c r="B2227" s="157" t="s">
        <v>2700</v>
      </c>
      <c r="C2227" s="157" t="s">
        <v>3180</v>
      </c>
      <c r="D2227" s="158">
        <v>25000</v>
      </c>
      <c r="E2227" s="158">
        <v>0</v>
      </c>
      <c r="F2227" s="158">
        <v>0</v>
      </c>
      <c r="G2227" s="159">
        <v>0</v>
      </c>
    </row>
    <row r="2228" spans="1:7" x14ac:dyDescent="0.25">
      <c r="A2228" s="314"/>
      <c r="B2228" s="157" t="s">
        <v>3181</v>
      </c>
      <c r="C2228" s="157" t="s">
        <v>3182</v>
      </c>
      <c r="D2228" s="158">
        <v>5000</v>
      </c>
      <c r="E2228" s="158">
        <v>0</v>
      </c>
      <c r="F2228" s="158">
        <v>0</v>
      </c>
      <c r="G2228" s="159">
        <v>0</v>
      </c>
    </row>
    <row r="2229" spans="1:7" x14ac:dyDescent="0.25">
      <c r="A2229" s="314"/>
      <c r="B2229" s="157" t="s">
        <v>3181</v>
      </c>
      <c r="C2229" s="157" t="s">
        <v>3183</v>
      </c>
      <c r="D2229" s="158">
        <v>0</v>
      </c>
      <c r="E2229" s="158">
        <v>5000</v>
      </c>
      <c r="F2229" s="158">
        <v>5000</v>
      </c>
      <c r="G2229" s="159">
        <v>5000</v>
      </c>
    </row>
    <row r="2230" spans="1:7" x14ac:dyDescent="0.25">
      <c r="A2230" s="314"/>
      <c r="B2230" s="157" t="s">
        <v>3181</v>
      </c>
      <c r="C2230" s="157" t="s">
        <v>3184</v>
      </c>
      <c r="D2230" s="158">
        <v>5000</v>
      </c>
      <c r="E2230" s="158">
        <v>5000</v>
      </c>
      <c r="F2230" s="158">
        <v>5000</v>
      </c>
      <c r="G2230" s="159">
        <v>5000</v>
      </c>
    </row>
    <row r="2231" spans="1:7" ht="21.75" x14ac:dyDescent="0.25">
      <c r="A2231" s="314"/>
      <c r="B2231" s="157" t="s">
        <v>3185</v>
      </c>
      <c r="C2231" s="157" t="s">
        <v>3186</v>
      </c>
      <c r="D2231" s="158">
        <v>20000</v>
      </c>
      <c r="E2231" s="158">
        <v>20000</v>
      </c>
      <c r="F2231" s="158">
        <v>20000</v>
      </c>
      <c r="G2231" s="159">
        <v>20000</v>
      </c>
    </row>
    <row r="2232" spans="1:7" x14ac:dyDescent="0.25">
      <c r="A2232" s="314"/>
      <c r="B2232" s="157" t="s">
        <v>3187</v>
      </c>
      <c r="C2232" s="157" t="s">
        <v>3188</v>
      </c>
      <c r="D2232" s="158">
        <v>5500</v>
      </c>
      <c r="E2232" s="158">
        <v>5500</v>
      </c>
      <c r="F2232" s="158">
        <v>5500</v>
      </c>
      <c r="G2232" s="159">
        <v>5500</v>
      </c>
    </row>
    <row r="2233" spans="1:7" x14ac:dyDescent="0.25">
      <c r="A2233" s="314"/>
      <c r="B2233" s="157" t="s">
        <v>3187</v>
      </c>
      <c r="C2233" s="157" t="s">
        <v>3189</v>
      </c>
      <c r="D2233" s="158">
        <v>500</v>
      </c>
      <c r="E2233" s="158">
        <v>0</v>
      </c>
      <c r="F2233" s="158">
        <v>0</v>
      </c>
      <c r="G2233" s="159">
        <v>0</v>
      </c>
    </row>
    <row r="2234" spans="1:7" x14ac:dyDescent="0.25">
      <c r="A2234" s="314"/>
      <c r="B2234" s="157" t="s">
        <v>3187</v>
      </c>
      <c r="C2234" s="157" t="s">
        <v>3190</v>
      </c>
      <c r="D2234" s="158">
        <v>0</v>
      </c>
      <c r="E2234" s="158">
        <v>500</v>
      </c>
      <c r="F2234" s="158">
        <v>500</v>
      </c>
      <c r="G2234" s="159">
        <v>500</v>
      </c>
    </row>
    <row r="2235" spans="1:7" ht="32.6" x14ac:dyDescent="0.25">
      <c r="A2235" s="314"/>
      <c r="B2235" s="157" t="s">
        <v>2767</v>
      </c>
      <c r="C2235" s="157" t="s">
        <v>3191</v>
      </c>
      <c r="D2235" s="158">
        <v>1000</v>
      </c>
      <c r="E2235" s="158">
        <v>1000</v>
      </c>
      <c r="F2235" s="158">
        <v>1000</v>
      </c>
      <c r="G2235" s="159">
        <v>1000</v>
      </c>
    </row>
    <row r="2236" spans="1:7" x14ac:dyDescent="0.25">
      <c r="A2236" s="314"/>
      <c r="B2236" s="157" t="s">
        <v>3192</v>
      </c>
      <c r="C2236" s="157" t="s">
        <v>3193</v>
      </c>
      <c r="D2236" s="158">
        <v>350</v>
      </c>
      <c r="E2236" s="158">
        <v>350</v>
      </c>
      <c r="F2236" s="158">
        <v>350</v>
      </c>
      <c r="G2236" s="159">
        <v>350</v>
      </c>
    </row>
    <row r="2237" spans="1:7" x14ac:dyDescent="0.25">
      <c r="A2237" s="314"/>
      <c r="B2237" s="157" t="s">
        <v>3194</v>
      </c>
      <c r="C2237" s="157" t="s">
        <v>3195</v>
      </c>
      <c r="D2237" s="158">
        <v>0</v>
      </c>
      <c r="E2237" s="158">
        <v>2500</v>
      </c>
      <c r="F2237" s="158">
        <v>2500</v>
      </c>
      <c r="G2237" s="159">
        <v>2500</v>
      </c>
    </row>
    <row r="2238" spans="1:7" x14ac:dyDescent="0.25">
      <c r="A2238" s="314"/>
      <c r="B2238" s="157" t="s">
        <v>351</v>
      </c>
      <c r="C2238" s="157" t="s">
        <v>3196</v>
      </c>
      <c r="D2238" s="158">
        <v>2000</v>
      </c>
      <c r="E2238" s="158">
        <v>2000</v>
      </c>
      <c r="F2238" s="158">
        <v>2000</v>
      </c>
      <c r="G2238" s="159">
        <v>2000</v>
      </c>
    </row>
    <row r="2239" spans="1:7" x14ac:dyDescent="0.25">
      <c r="A2239" s="314"/>
      <c r="B2239" s="157" t="s">
        <v>351</v>
      </c>
      <c r="C2239" s="157" t="s">
        <v>3197</v>
      </c>
      <c r="D2239" s="158">
        <v>12500</v>
      </c>
      <c r="E2239" s="158">
        <v>12500</v>
      </c>
      <c r="F2239" s="158">
        <v>7500</v>
      </c>
      <c r="G2239" s="159">
        <v>7500</v>
      </c>
    </row>
    <row r="2240" spans="1:7" x14ac:dyDescent="0.25">
      <c r="A2240" s="314"/>
      <c r="B2240" s="157" t="s">
        <v>351</v>
      </c>
      <c r="C2240" s="157" t="s">
        <v>3198</v>
      </c>
      <c r="D2240" s="158">
        <v>2000</v>
      </c>
      <c r="E2240" s="158">
        <v>0</v>
      </c>
      <c r="F2240" s="158">
        <v>0</v>
      </c>
      <c r="G2240" s="159">
        <v>0</v>
      </c>
    </row>
    <row r="2241" spans="1:7" x14ac:dyDescent="0.25">
      <c r="A2241" s="314"/>
      <c r="B2241" s="157" t="s">
        <v>351</v>
      </c>
      <c r="C2241" s="157" t="s">
        <v>3199</v>
      </c>
      <c r="D2241" s="158">
        <v>0</v>
      </c>
      <c r="E2241" s="158">
        <v>0</v>
      </c>
      <c r="F2241" s="158">
        <v>6000</v>
      </c>
      <c r="G2241" s="159">
        <v>6000</v>
      </c>
    </row>
    <row r="2242" spans="1:7" x14ac:dyDescent="0.25">
      <c r="A2242" s="314"/>
      <c r="B2242" s="157" t="s">
        <v>351</v>
      </c>
      <c r="C2242" s="157" t="s">
        <v>3200</v>
      </c>
      <c r="D2242" s="158">
        <v>0</v>
      </c>
      <c r="E2242" s="158">
        <v>1500</v>
      </c>
      <c r="F2242" s="158">
        <v>0</v>
      </c>
      <c r="G2242" s="159">
        <v>0</v>
      </c>
    </row>
    <row r="2243" spans="1:7" x14ac:dyDescent="0.25">
      <c r="A2243" s="314"/>
      <c r="B2243" s="157" t="s">
        <v>351</v>
      </c>
      <c r="C2243" s="157" t="s">
        <v>3201</v>
      </c>
      <c r="D2243" s="158">
        <v>1500</v>
      </c>
      <c r="E2243" s="158">
        <v>0</v>
      </c>
      <c r="F2243" s="158">
        <v>0</v>
      </c>
      <c r="G2243" s="159">
        <v>0</v>
      </c>
    </row>
    <row r="2244" spans="1:7" ht="32.6" x14ac:dyDescent="0.25">
      <c r="A2244" s="314"/>
      <c r="B2244" s="157" t="s">
        <v>351</v>
      </c>
      <c r="C2244" s="157" t="s">
        <v>3202</v>
      </c>
      <c r="D2244" s="158">
        <v>0</v>
      </c>
      <c r="E2244" s="158">
        <v>10000</v>
      </c>
      <c r="F2244" s="158">
        <v>10000</v>
      </c>
      <c r="G2244" s="159">
        <v>10000</v>
      </c>
    </row>
    <row r="2245" spans="1:7" x14ac:dyDescent="0.25">
      <c r="A2245" s="314"/>
      <c r="B2245" s="157" t="s">
        <v>351</v>
      </c>
      <c r="C2245" s="157" t="s">
        <v>3203</v>
      </c>
      <c r="D2245" s="158">
        <v>4000</v>
      </c>
      <c r="E2245" s="158">
        <v>4000</v>
      </c>
      <c r="F2245" s="158">
        <v>4000</v>
      </c>
      <c r="G2245" s="159">
        <v>4000</v>
      </c>
    </row>
    <row r="2246" spans="1:7" x14ac:dyDescent="0.25">
      <c r="A2246" s="314"/>
      <c r="B2246" s="157" t="s">
        <v>351</v>
      </c>
      <c r="C2246" s="157" t="s">
        <v>3204</v>
      </c>
      <c r="D2246" s="158">
        <v>0</v>
      </c>
      <c r="E2246" s="158">
        <v>0</v>
      </c>
      <c r="F2246" s="158">
        <v>1000</v>
      </c>
      <c r="G2246" s="159">
        <v>1000</v>
      </c>
    </row>
    <row r="2247" spans="1:7" x14ac:dyDescent="0.25">
      <c r="A2247" s="314"/>
      <c r="B2247" s="157" t="s">
        <v>351</v>
      </c>
      <c r="C2247" s="157" t="s">
        <v>3205</v>
      </c>
      <c r="D2247" s="158">
        <v>0</v>
      </c>
      <c r="E2247" s="158">
        <v>0</v>
      </c>
      <c r="F2247" s="158">
        <v>11000</v>
      </c>
      <c r="G2247" s="159">
        <v>11000</v>
      </c>
    </row>
    <row r="2248" spans="1:7" x14ac:dyDescent="0.25">
      <c r="A2248" s="314"/>
      <c r="B2248" s="157" t="s">
        <v>351</v>
      </c>
      <c r="C2248" s="157" t="s">
        <v>3206</v>
      </c>
      <c r="D2248" s="158">
        <v>0</v>
      </c>
      <c r="E2248" s="158">
        <v>0</v>
      </c>
      <c r="F2248" s="158">
        <v>0</v>
      </c>
      <c r="G2248" s="159">
        <v>10000</v>
      </c>
    </row>
    <row r="2249" spans="1:7" x14ac:dyDescent="0.25">
      <c r="A2249" s="314"/>
      <c r="B2249" s="157" t="s">
        <v>351</v>
      </c>
      <c r="C2249" s="157" t="s">
        <v>3207</v>
      </c>
      <c r="D2249" s="158">
        <v>0</v>
      </c>
      <c r="E2249" s="158">
        <v>1000</v>
      </c>
      <c r="F2249" s="158">
        <v>1000</v>
      </c>
      <c r="G2249" s="159">
        <v>1000</v>
      </c>
    </row>
    <row r="2250" spans="1:7" x14ac:dyDescent="0.25">
      <c r="A2250" s="314"/>
      <c r="B2250" s="157" t="s">
        <v>351</v>
      </c>
      <c r="C2250" s="157" t="s">
        <v>3208</v>
      </c>
      <c r="D2250" s="158">
        <v>1000</v>
      </c>
      <c r="E2250" s="158">
        <v>0</v>
      </c>
      <c r="F2250" s="158">
        <v>0</v>
      </c>
      <c r="G2250" s="159">
        <v>0</v>
      </c>
    </row>
    <row r="2251" spans="1:7" x14ac:dyDescent="0.25">
      <c r="A2251" s="314"/>
      <c r="B2251" s="157" t="s">
        <v>351</v>
      </c>
      <c r="C2251" s="157" t="s">
        <v>3209</v>
      </c>
      <c r="D2251" s="158">
        <v>0</v>
      </c>
      <c r="E2251" s="158">
        <v>0</v>
      </c>
      <c r="F2251" s="158">
        <v>3500</v>
      </c>
      <c r="G2251" s="159">
        <v>3500</v>
      </c>
    </row>
    <row r="2252" spans="1:7" x14ac:dyDescent="0.25">
      <c r="A2252" s="314"/>
      <c r="B2252" s="157" t="s">
        <v>351</v>
      </c>
      <c r="C2252" s="157" t="s">
        <v>3210</v>
      </c>
      <c r="D2252" s="158">
        <v>0</v>
      </c>
      <c r="E2252" s="158">
        <v>1000</v>
      </c>
      <c r="F2252" s="158">
        <v>1500</v>
      </c>
      <c r="G2252" s="159">
        <v>1500</v>
      </c>
    </row>
    <row r="2253" spans="1:7" x14ac:dyDescent="0.25">
      <c r="A2253" s="314"/>
      <c r="B2253" s="157" t="s">
        <v>351</v>
      </c>
      <c r="C2253" s="157" t="s">
        <v>3211</v>
      </c>
      <c r="D2253" s="158">
        <v>1000</v>
      </c>
      <c r="E2253" s="158">
        <v>0</v>
      </c>
      <c r="F2253" s="158">
        <v>0</v>
      </c>
      <c r="G2253" s="159">
        <v>0</v>
      </c>
    </row>
    <row r="2254" spans="1:7" x14ac:dyDescent="0.25">
      <c r="A2254" s="314"/>
      <c r="B2254" s="157" t="s">
        <v>351</v>
      </c>
      <c r="C2254" s="157" t="s">
        <v>3212</v>
      </c>
      <c r="D2254" s="158">
        <v>2000</v>
      </c>
      <c r="E2254" s="158">
        <v>2000</v>
      </c>
      <c r="F2254" s="158">
        <v>2000</v>
      </c>
      <c r="G2254" s="159">
        <v>2000</v>
      </c>
    </row>
    <row r="2255" spans="1:7" ht="21.75" x14ac:dyDescent="0.25">
      <c r="A2255" s="314"/>
      <c r="B2255" s="157" t="s">
        <v>351</v>
      </c>
      <c r="C2255" s="157" t="s">
        <v>3213</v>
      </c>
      <c r="D2255" s="158">
        <v>0</v>
      </c>
      <c r="E2255" s="158">
        <v>0</v>
      </c>
      <c r="F2255" s="158">
        <v>12000</v>
      </c>
      <c r="G2255" s="159">
        <v>12000</v>
      </c>
    </row>
    <row r="2256" spans="1:7" x14ac:dyDescent="0.25">
      <c r="A2256" s="314"/>
      <c r="B2256" s="157" t="s">
        <v>351</v>
      </c>
      <c r="C2256" s="157" t="s">
        <v>3214</v>
      </c>
      <c r="D2256" s="158">
        <v>8000</v>
      </c>
      <c r="E2256" s="158">
        <v>8000</v>
      </c>
      <c r="F2256" s="158">
        <v>8000</v>
      </c>
      <c r="G2256" s="159">
        <v>8000</v>
      </c>
    </row>
    <row r="2257" spans="1:7" ht="21.75" x14ac:dyDescent="0.25">
      <c r="A2257" s="314"/>
      <c r="B2257" s="157" t="s">
        <v>351</v>
      </c>
      <c r="C2257" s="157" t="s">
        <v>3215</v>
      </c>
      <c r="D2257" s="158">
        <v>1000</v>
      </c>
      <c r="E2257" s="158">
        <v>1000</v>
      </c>
      <c r="F2257" s="158">
        <v>0</v>
      </c>
      <c r="G2257" s="159">
        <v>0</v>
      </c>
    </row>
    <row r="2258" spans="1:7" x14ac:dyDescent="0.25">
      <c r="A2258" s="314"/>
      <c r="B2258" s="157" t="s">
        <v>351</v>
      </c>
      <c r="C2258" s="157" t="s">
        <v>3216</v>
      </c>
      <c r="D2258" s="158">
        <v>0</v>
      </c>
      <c r="E2258" s="158">
        <v>0</v>
      </c>
      <c r="F2258" s="158">
        <v>1000</v>
      </c>
      <c r="G2258" s="159">
        <v>1000</v>
      </c>
    </row>
    <row r="2259" spans="1:7" x14ac:dyDescent="0.25">
      <c r="A2259" s="314"/>
      <c r="B2259" s="157" t="s">
        <v>351</v>
      </c>
      <c r="C2259" s="157" t="s">
        <v>3217</v>
      </c>
      <c r="D2259" s="158">
        <v>1500</v>
      </c>
      <c r="E2259" s="158">
        <v>1500</v>
      </c>
      <c r="F2259" s="158">
        <v>0</v>
      </c>
      <c r="G2259" s="159">
        <v>0</v>
      </c>
    </row>
    <row r="2260" spans="1:7" x14ac:dyDescent="0.25">
      <c r="A2260" s="314"/>
      <c r="B2260" s="157" t="s">
        <v>351</v>
      </c>
      <c r="C2260" s="157" t="s">
        <v>3218</v>
      </c>
      <c r="D2260" s="158">
        <v>0</v>
      </c>
      <c r="E2260" s="158">
        <v>0</v>
      </c>
      <c r="F2260" s="158">
        <v>6000</v>
      </c>
      <c r="G2260" s="159">
        <v>6000</v>
      </c>
    </row>
    <row r="2261" spans="1:7" x14ac:dyDescent="0.25">
      <c r="A2261" s="314"/>
      <c r="B2261" s="157" t="s">
        <v>351</v>
      </c>
      <c r="C2261" s="157" t="s">
        <v>3219</v>
      </c>
      <c r="D2261" s="158">
        <v>0</v>
      </c>
      <c r="E2261" s="158">
        <v>0</v>
      </c>
      <c r="F2261" s="158">
        <v>1900</v>
      </c>
      <c r="G2261" s="159">
        <v>1900</v>
      </c>
    </row>
    <row r="2262" spans="1:7" x14ac:dyDescent="0.25">
      <c r="A2262" s="314"/>
      <c r="B2262" s="157" t="s">
        <v>351</v>
      </c>
      <c r="C2262" s="157" t="s">
        <v>3220</v>
      </c>
      <c r="D2262" s="158">
        <v>0</v>
      </c>
      <c r="E2262" s="158">
        <v>0</v>
      </c>
      <c r="F2262" s="158">
        <v>10000</v>
      </c>
      <c r="G2262" s="159">
        <v>0</v>
      </c>
    </row>
    <row r="2263" spans="1:7" ht="21.75" x14ac:dyDescent="0.25">
      <c r="A2263" s="314"/>
      <c r="B2263" s="157" t="s">
        <v>351</v>
      </c>
      <c r="C2263" s="157" t="s">
        <v>3221</v>
      </c>
      <c r="D2263" s="158">
        <v>0</v>
      </c>
      <c r="E2263" s="158">
        <v>1000</v>
      </c>
      <c r="F2263" s="158">
        <v>1000</v>
      </c>
      <c r="G2263" s="159">
        <v>1000</v>
      </c>
    </row>
    <row r="2264" spans="1:7" ht="21.75" x14ac:dyDescent="0.25">
      <c r="A2264" s="314"/>
      <c r="B2264" s="157" t="s">
        <v>351</v>
      </c>
      <c r="C2264" s="157" t="s">
        <v>3222</v>
      </c>
      <c r="D2264" s="158">
        <v>1000</v>
      </c>
      <c r="E2264" s="158">
        <v>0</v>
      </c>
      <c r="F2264" s="158">
        <v>0</v>
      </c>
      <c r="G2264" s="159">
        <v>0</v>
      </c>
    </row>
    <row r="2265" spans="1:7" x14ac:dyDescent="0.25">
      <c r="A2265" s="314"/>
      <c r="B2265" s="157" t="s">
        <v>351</v>
      </c>
      <c r="C2265" s="157" t="s">
        <v>3223</v>
      </c>
      <c r="D2265" s="158">
        <v>0</v>
      </c>
      <c r="E2265" s="158">
        <v>1200</v>
      </c>
      <c r="F2265" s="158">
        <v>0</v>
      </c>
      <c r="G2265" s="159">
        <v>0</v>
      </c>
    </row>
    <row r="2266" spans="1:7" x14ac:dyDescent="0.25">
      <c r="A2266" s="314"/>
      <c r="B2266" s="157" t="s">
        <v>351</v>
      </c>
      <c r="C2266" s="157" t="s">
        <v>3224</v>
      </c>
      <c r="D2266" s="158">
        <v>1200</v>
      </c>
      <c r="E2266" s="158">
        <v>0</v>
      </c>
      <c r="F2266" s="158">
        <v>0</v>
      </c>
      <c r="G2266" s="159">
        <v>0</v>
      </c>
    </row>
    <row r="2267" spans="1:7" x14ac:dyDescent="0.25">
      <c r="A2267" s="314"/>
      <c r="B2267" s="157" t="s">
        <v>351</v>
      </c>
      <c r="C2267" s="157" t="s">
        <v>3225</v>
      </c>
      <c r="D2267" s="158">
        <v>0</v>
      </c>
      <c r="E2267" s="158">
        <v>0</v>
      </c>
      <c r="F2267" s="158">
        <v>1000</v>
      </c>
      <c r="G2267" s="159">
        <v>1000</v>
      </c>
    </row>
    <row r="2268" spans="1:7" x14ac:dyDescent="0.25">
      <c r="A2268" s="314"/>
      <c r="B2268" s="157" t="s">
        <v>351</v>
      </c>
      <c r="C2268" s="157" t="s">
        <v>3226</v>
      </c>
      <c r="D2268" s="158">
        <v>8000</v>
      </c>
      <c r="E2268" s="158">
        <v>8000</v>
      </c>
      <c r="F2268" s="158">
        <v>8000</v>
      </c>
      <c r="G2268" s="159">
        <v>8000</v>
      </c>
    </row>
    <row r="2269" spans="1:7" ht="21.75" x14ac:dyDescent="0.25">
      <c r="A2269" s="314"/>
      <c r="B2269" s="157" t="s">
        <v>351</v>
      </c>
      <c r="C2269" s="157" t="s">
        <v>3227</v>
      </c>
      <c r="D2269" s="158">
        <v>4000</v>
      </c>
      <c r="E2269" s="158">
        <v>4000</v>
      </c>
      <c r="F2269" s="158">
        <v>4000</v>
      </c>
      <c r="G2269" s="159">
        <v>4000</v>
      </c>
    </row>
    <row r="2270" spans="1:7" ht="21.75" x14ac:dyDescent="0.25">
      <c r="A2270" s="314"/>
      <c r="B2270" s="157" t="s">
        <v>351</v>
      </c>
      <c r="C2270" s="157" t="s">
        <v>3228</v>
      </c>
      <c r="D2270" s="158">
        <v>4400</v>
      </c>
      <c r="E2270" s="158">
        <v>4400</v>
      </c>
      <c r="F2270" s="158">
        <v>4400</v>
      </c>
      <c r="G2270" s="159">
        <v>4400</v>
      </c>
    </row>
    <row r="2271" spans="1:7" x14ac:dyDescent="0.25">
      <c r="A2271" s="314"/>
      <c r="B2271" s="157" t="s">
        <v>351</v>
      </c>
      <c r="C2271" s="157" t="s">
        <v>3229</v>
      </c>
      <c r="D2271" s="158">
        <v>1000</v>
      </c>
      <c r="E2271" s="158">
        <v>1000</v>
      </c>
      <c r="F2271" s="158">
        <v>1000</v>
      </c>
      <c r="G2271" s="159">
        <v>1000</v>
      </c>
    </row>
    <row r="2272" spans="1:7" x14ac:dyDescent="0.25">
      <c r="A2272" s="314"/>
      <c r="B2272" s="157" t="s">
        <v>351</v>
      </c>
      <c r="C2272" s="157" t="s">
        <v>3230</v>
      </c>
      <c r="D2272" s="158">
        <v>1000</v>
      </c>
      <c r="E2272" s="158">
        <v>0</v>
      </c>
      <c r="F2272" s="158">
        <v>0</v>
      </c>
      <c r="G2272" s="159">
        <v>0</v>
      </c>
    </row>
    <row r="2273" spans="1:7" x14ac:dyDescent="0.25">
      <c r="A2273" s="314"/>
      <c r="B2273" s="157" t="s">
        <v>351</v>
      </c>
      <c r="C2273" s="157" t="s">
        <v>3231</v>
      </c>
      <c r="D2273" s="158">
        <v>46800</v>
      </c>
      <c r="E2273" s="158">
        <v>46800</v>
      </c>
      <c r="F2273" s="158">
        <v>28300</v>
      </c>
      <c r="G2273" s="159">
        <v>28300</v>
      </c>
    </row>
    <row r="2274" spans="1:7" x14ac:dyDescent="0.25">
      <c r="A2274" s="314"/>
      <c r="B2274" s="157" t="s">
        <v>351</v>
      </c>
      <c r="C2274" s="157" t="s">
        <v>3232</v>
      </c>
      <c r="D2274" s="158">
        <v>0</v>
      </c>
      <c r="E2274" s="158">
        <v>0</v>
      </c>
      <c r="F2274" s="158">
        <v>11000</v>
      </c>
      <c r="G2274" s="159">
        <v>11000</v>
      </c>
    </row>
    <row r="2275" spans="1:7" x14ac:dyDescent="0.25">
      <c r="A2275" s="314"/>
      <c r="B2275" s="157" t="s">
        <v>351</v>
      </c>
      <c r="C2275" s="157" t="s">
        <v>3233</v>
      </c>
      <c r="D2275" s="158">
        <v>5500</v>
      </c>
      <c r="E2275" s="158">
        <v>5500</v>
      </c>
      <c r="F2275" s="158">
        <v>0</v>
      </c>
      <c r="G2275" s="159">
        <v>0</v>
      </c>
    </row>
    <row r="2276" spans="1:7" x14ac:dyDescent="0.25">
      <c r="A2276" s="314"/>
      <c r="B2276" s="157" t="s">
        <v>351</v>
      </c>
      <c r="C2276" s="157" t="s">
        <v>3234</v>
      </c>
      <c r="D2276" s="158">
        <v>5000</v>
      </c>
      <c r="E2276" s="158">
        <v>5000</v>
      </c>
      <c r="F2276" s="158">
        <v>5000</v>
      </c>
      <c r="G2276" s="159">
        <v>5000</v>
      </c>
    </row>
    <row r="2277" spans="1:7" x14ac:dyDescent="0.25">
      <c r="A2277" s="314"/>
      <c r="B2277" s="157" t="s">
        <v>351</v>
      </c>
      <c r="C2277" s="157" t="s">
        <v>3235</v>
      </c>
      <c r="D2277" s="158">
        <v>0</v>
      </c>
      <c r="E2277" s="158">
        <v>0</v>
      </c>
      <c r="F2277" s="158">
        <v>3500</v>
      </c>
      <c r="G2277" s="159">
        <v>3500</v>
      </c>
    </row>
    <row r="2278" spans="1:7" x14ac:dyDescent="0.25">
      <c r="A2278" s="314"/>
      <c r="B2278" s="157" t="s">
        <v>351</v>
      </c>
      <c r="C2278" s="157" t="s">
        <v>3236</v>
      </c>
      <c r="D2278" s="158">
        <v>6000</v>
      </c>
      <c r="E2278" s="158">
        <v>6000</v>
      </c>
      <c r="F2278" s="158">
        <v>0</v>
      </c>
      <c r="G2278" s="159">
        <v>0</v>
      </c>
    </row>
    <row r="2279" spans="1:7" x14ac:dyDescent="0.25">
      <c r="A2279" s="314"/>
      <c r="B2279" s="157" t="s">
        <v>351</v>
      </c>
      <c r="C2279" s="157" t="s">
        <v>3237</v>
      </c>
      <c r="D2279" s="158">
        <v>5000</v>
      </c>
      <c r="E2279" s="158">
        <v>0</v>
      </c>
      <c r="F2279" s="158">
        <v>0</v>
      </c>
      <c r="G2279" s="159">
        <v>0</v>
      </c>
    </row>
    <row r="2280" spans="1:7" x14ac:dyDescent="0.25">
      <c r="A2280" s="314"/>
      <c r="B2280" s="157" t="s">
        <v>351</v>
      </c>
      <c r="C2280" s="157" t="s">
        <v>3238</v>
      </c>
      <c r="D2280" s="158">
        <v>0</v>
      </c>
      <c r="E2280" s="158">
        <v>2500</v>
      </c>
      <c r="F2280" s="158">
        <v>3000</v>
      </c>
      <c r="G2280" s="159">
        <v>3000</v>
      </c>
    </row>
    <row r="2281" spans="1:7" ht="21.75" x14ac:dyDescent="0.25">
      <c r="A2281" s="314"/>
      <c r="B2281" s="157" t="s">
        <v>351</v>
      </c>
      <c r="C2281" s="157" t="s">
        <v>3239</v>
      </c>
      <c r="D2281" s="158">
        <v>10000</v>
      </c>
      <c r="E2281" s="158">
        <v>10000</v>
      </c>
      <c r="F2281" s="158">
        <v>10000</v>
      </c>
      <c r="G2281" s="159">
        <v>10000</v>
      </c>
    </row>
    <row r="2282" spans="1:7" x14ac:dyDescent="0.25">
      <c r="A2282" s="314"/>
      <c r="B2282" s="157" t="s">
        <v>351</v>
      </c>
      <c r="C2282" s="157" t="s">
        <v>3240</v>
      </c>
      <c r="D2282" s="158">
        <v>0</v>
      </c>
      <c r="E2282" s="158">
        <v>0</v>
      </c>
      <c r="F2282" s="158">
        <v>1500</v>
      </c>
      <c r="G2282" s="159">
        <v>1500</v>
      </c>
    </row>
    <row r="2283" spans="1:7" x14ac:dyDescent="0.25">
      <c r="A2283" s="314"/>
      <c r="B2283" s="157" t="s">
        <v>351</v>
      </c>
      <c r="C2283" s="157" t="s">
        <v>3241</v>
      </c>
      <c r="D2283" s="158">
        <v>500</v>
      </c>
      <c r="E2283" s="158">
        <v>500</v>
      </c>
      <c r="F2283" s="158">
        <v>10000</v>
      </c>
      <c r="G2283" s="159">
        <v>10000</v>
      </c>
    </row>
    <row r="2284" spans="1:7" x14ac:dyDescent="0.25">
      <c r="A2284" s="314"/>
      <c r="B2284" s="157" t="s">
        <v>351</v>
      </c>
      <c r="C2284" s="157" t="s">
        <v>3242</v>
      </c>
      <c r="D2284" s="158">
        <v>1000</v>
      </c>
      <c r="E2284" s="158">
        <v>0</v>
      </c>
      <c r="F2284" s="158">
        <v>0</v>
      </c>
      <c r="G2284" s="159">
        <v>0</v>
      </c>
    </row>
    <row r="2285" spans="1:7" ht="21.75" x14ac:dyDescent="0.25">
      <c r="A2285" s="314"/>
      <c r="B2285" s="157" t="s">
        <v>351</v>
      </c>
      <c r="C2285" s="157" t="s">
        <v>3243</v>
      </c>
      <c r="D2285" s="158">
        <v>0</v>
      </c>
      <c r="E2285" s="158">
        <v>0</v>
      </c>
      <c r="F2285" s="158">
        <v>3400</v>
      </c>
      <c r="G2285" s="159">
        <v>3400</v>
      </c>
    </row>
    <row r="2286" spans="1:7" x14ac:dyDescent="0.25">
      <c r="A2286" s="314"/>
      <c r="B2286" s="157" t="s">
        <v>351</v>
      </c>
      <c r="C2286" s="157" t="s">
        <v>3244</v>
      </c>
      <c r="D2286" s="158">
        <v>12000</v>
      </c>
      <c r="E2286" s="158">
        <v>12000</v>
      </c>
      <c r="F2286" s="158">
        <v>25000</v>
      </c>
      <c r="G2286" s="159">
        <v>25000</v>
      </c>
    </row>
    <row r="2287" spans="1:7" x14ac:dyDescent="0.25">
      <c r="A2287" s="314"/>
      <c r="B2287" s="157" t="s">
        <v>351</v>
      </c>
      <c r="C2287" s="157" t="s">
        <v>3245</v>
      </c>
      <c r="D2287" s="158">
        <v>25000</v>
      </c>
      <c r="E2287" s="158">
        <v>25000</v>
      </c>
      <c r="F2287" s="158">
        <v>25000</v>
      </c>
      <c r="G2287" s="159">
        <v>25000</v>
      </c>
    </row>
    <row r="2288" spans="1:7" x14ac:dyDescent="0.25">
      <c r="A2288" s="314"/>
      <c r="B2288" s="157" t="s">
        <v>351</v>
      </c>
      <c r="C2288" s="157" t="s">
        <v>3246</v>
      </c>
      <c r="D2288" s="158">
        <v>2400</v>
      </c>
      <c r="E2288" s="158">
        <v>2400</v>
      </c>
      <c r="F2288" s="158">
        <v>2400</v>
      </c>
      <c r="G2288" s="159">
        <v>2400</v>
      </c>
    </row>
    <row r="2289" spans="1:7" x14ac:dyDescent="0.25">
      <c r="A2289" s="314"/>
      <c r="B2289" s="157" t="s">
        <v>351</v>
      </c>
      <c r="C2289" s="157" t="s">
        <v>3247</v>
      </c>
      <c r="D2289" s="158">
        <v>8900</v>
      </c>
      <c r="E2289" s="158">
        <v>8900</v>
      </c>
      <c r="F2289" s="158">
        <v>0</v>
      </c>
      <c r="G2289" s="159">
        <v>0</v>
      </c>
    </row>
    <row r="2290" spans="1:7" x14ac:dyDescent="0.25">
      <c r="A2290" s="314"/>
      <c r="B2290" s="157" t="s">
        <v>351</v>
      </c>
      <c r="C2290" s="157" t="s">
        <v>3248</v>
      </c>
      <c r="D2290" s="158">
        <v>7200</v>
      </c>
      <c r="E2290" s="158">
        <v>7200</v>
      </c>
      <c r="F2290" s="158">
        <v>0</v>
      </c>
      <c r="G2290" s="159">
        <v>0</v>
      </c>
    </row>
    <row r="2291" spans="1:7" x14ac:dyDescent="0.25">
      <c r="A2291" s="314"/>
      <c r="B2291" s="157" t="s">
        <v>351</v>
      </c>
      <c r="C2291" s="157" t="s">
        <v>3249</v>
      </c>
      <c r="D2291" s="158">
        <v>0</v>
      </c>
      <c r="E2291" s="158">
        <v>0</v>
      </c>
      <c r="F2291" s="158">
        <v>13400</v>
      </c>
      <c r="G2291" s="159">
        <v>13400</v>
      </c>
    </row>
    <row r="2292" spans="1:7" x14ac:dyDescent="0.25">
      <c r="A2292" s="314"/>
      <c r="B2292" s="157" t="s">
        <v>351</v>
      </c>
      <c r="C2292" s="157" t="s">
        <v>3250</v>
      </c>
      <c r="D2292" s="158">
        <v>8000</v>
      </c>
      <c r="E2292" s="158">
        <v>8000</v>
      </c>
      <c r="F2292" s="158">
        <v>0</v>
      </c>
      <c r="G2292" s="159">
        <v>0</v>
      </c>
    </row>
    <row r="2293" spans="1:7" x14ac:dyDescent="0.25">
      <c r="A2293" s="314"/>
      <c r="B2293" s="157" t="s">
        <v>351</v>
      </c>
      <c r="C2293" s="157" t="s">
        <v>3251</v>
      </c>
      <c r="D2293" s="158">
        <v>14000</v>
      </c>
      <c r="E2293" s="158">
        <v>14000</v>
      </c>
      <c r="F2293" s="158">
        <v>0</v>
      </c>
      <c r="G2293" s="159">
        <v>0</v>
      </c>
    </row>
    <row r="2294" spans="1:7" ht="21.75" x14ac:dyDescent="0.25">
      <c r="A2294" s="314"/>
      <c r="B2294" s="157" t="s">
        <v>351</v>
      </c>
      <c r="C2294" s="157" t="s">
        <v>3252</v>
      </c>
      <c r="D2294" s="158">
        <v>13000</v>
      </c>
      <c r="E2294" s="158">
        <v>13000</v>
      </c>
      <c r="F2294" s="158">
        <v>13000</v>
      </c>
      <c r="G2294" s="159">
        <v>13000</v>
      </c>
    </row>
    <row r="2295" spans="1:7" x14ac:dyDescent="0.25">
      <c r="A2295" s="314"/>
      <c r="B2295" s="157" t="s">
        <v>351</v>
      </c>
      <c r="C2295" s="157" t="s">
        <v>3253</v>
      </c>
      <c r="D2295" s="158">
        <v>2000</v>
      </c>
      <c r="E2295" s="158">
        <v>2000</v>
      </c>
      <c r="F2295" s="158">
        <v>0</v>
      </c>
      <c r="G2295" s="159">
        <v>0</v>
      </c>
    </row>
    <row r="2296" spans="1:7" x14ac:dyDescent="0.25">
      <c r="A2296" s="314"/>
      <c r="B2296" s="157" t="s">
        <v>351</v>
      </c>
      <c r="C2296" s="157" t="s">
        <v>3254</v>
      </c>
      <c r="D2296" s="158">
        <v>2000</v>
      </c>
      <c r="E2296" s="158">
        <v>2000</v>
      </c>
      <c r="F2296" s="158">
        <v>0</v>
      </c>
      <c r="G2296" s="159">
        <v>0</v>
      </c>
    </row>
    <row r="2297" spans="1:7" x14ac:dyDescent="0.25">
      <c r="A2297" s="314"/>
      <c r="B2297" s="157" t="s">
        <v>351</v>
      </c>
      <c r="C2297" s="157" t="s">
        <v>3255</v>
      </c>
      <c r="D2297" s="158">
        <v>38000</v>
      </c>
      <c r="E2297" s="158">
        <v>38000</v>
      </c>
      <c r="F2297" s="158">
        <v>38000</v>
      </c>
      <c r="G2297" s="159">
        <v>38000</v>
      </c>
    </row>
    <row r="2298" spans="1:7" x14ac:dyDescent="0.25">
      <c r="A2298" s="314"/>
      <c r="B2298" s="157" t="s">
        <v>351</v>
      </c>
      <c r="C2298" s="157" t="s">
        <v>3256</v>
      </c>
      <c r="D2298" s="158">
        <v>10000</v>
      </c>
      <c r="E2298" s="158">
        <v>10000</v>
      </c>
      <c r="F2298" s="158">
        <v>10000</v>
      </c>
      <c r="G2298" s="159">
        <v>10000</v>
      </c>
    </row>
    <row r="2299" spans="1:7" x14ac:dyDescent="0.25">
      <c r="A2299" s="314"/>
      <c r="B2299" s="157" t="s">
        <v>351</v>
      </c>
      <c r="C2299" s="157" t="s">
        <v>3257</v>
      </c>
      <c r="D2299" s="158">
        <v>3500</v>
      </c>
      <c r="E2299" s="158">
        <v>3500</v>
      </c>
      <c r="F2299" s="158">
        <v>3000</v>
      </c>
      <c r="G2299" s="159">
        <v>3000</v>
      </c>
    </row>
    <row r="2300" spans="1:7" ht="32.6" x14ac:dyDescent="0.25">
      <c r="A2300" s="314"/>
      <c r="B2300" s="157" t="s">
        <v>351</v>
      </c>
      <c r="C2300" s="157" t="s">
        <v>3258</v>
      </c>
      <c r="D2300" s="158">
        <v>71000</v>
      </c>
      <c r="E2300" s="158">
        <v>70000</v>
      </c>
      <c r="F2300" s="158">
        <v>70000</v>
      </c>
      <c r="G2300" s="159">
        <v>70000</v>
      </c>
    </row>
    <row r="2301" spans="1:7" x14ac:dyDescent="0.25">
      <c r="A2301" s="314"/>
      <c r="B2301" s="157" t="s">
        <v>351</v>
      </c>
      <c r="C2301" s="157" t="s">
        <v>3259</v>
      </c>
      <c r="D2301" s="158">
        <v>16000</v>
      </c>
      <c r="E2301" s="158">
        <v>16000</v>
      </c>
      <c r="F2301" s="158">
        <v>16000</v>
      </c>
      <c r="G2301" s="159">
        <v>16000</v>
      </c>
    </row>
    <row r="2302" spans="1:7" x14ac:dyDescent="0.25">
      <c r="A2302" s="314"/>
      <c r="B2302" s="157" t="s">
        <v>351</v>
      </c>
      <c r="C2302" s="157" t="s">
        <v>3260</v>
      </c>
      <c r="D2302" s="158">
        <v>50000</v>
      </c>
      <c r="E2302" s="158">
        <v>0</v>
      </c>
      <c r="F2302" s="158">
        <v>0</v>
      </c>
      <c r="G2302" s="159">
        <v>0</v>
      </c>
    </row>
    <row r="2303" spans="1:7" x14ac:dyDescent="0.25">
      <c r="A2303" s="314"/>
      <c r="B2303" s="157" t="s">
        <v>351</v>
      </c>
      <c r="C2303" s="157" t="s">
        <v>3261</v>
      </c>
      <c r="D2303" s="158">
        <v>0</v>
      </c>
      <c r="E2303" s="158">
        <v>50000</v>
      </c>
      <c r="F2303" s="158">
        <v>25000</v>
      </c>
      <c r="G2303" s="159">
        <v>17000</v>
      </c>
    </row>
    <row r="2304" spans="1:7" x14ac:dyDescent="0.25">
      <c r="A2304" s="314"/>
      <c r="B2304" s="157" t="s">
        <v>351</v>
      </c>
      <c r="C2304" s="157" t="s">
        <v>3262</v>
      </c>
      <c r="D2304" s="158">
        <v>6000</v>
      </c>
      <c r="E2304" s="158">
        <v>6000</v>
      </c>
      <c r="F2304" s="158">
        <v>5000</v>
      </c>
      <c r="G2304" s="159">
        <v>5000</v>
      </c>
    </row>
    <row r="2305" spans="1:7" x14ac:dyDescent="0.25">
      <c r="A2305" s="314"/>
      <c r="B2305" s="157" t="s">
        <v>351</v>
      </c>
      <c r="C2305" s="157" t="s">
        <v>3263</v>
      </c>
      <c r="D2305" s="158">
        <v>12000</v>
      </c>
      <c r="E2305" s="158">
        <v>12000</v>
      </c>
      <c r="F2305" s="158">
        <v>16000</v>
      </c>
      <c r="G2305" s="159">
        <v>16000</v>
      </c>
    </row>
    <row r="2306" spans="1:7" x14ac:dyDescent="0.25">
      <c r="A2306" s="314"/>
      <c r="B2306" s="157" t="s">
        <v>351</v>
      </c>
      <c r="C2306" s="157" t="s">
        <v>3264</v>
      </c>
      <c r="D2306" s="158">
        <v>1200</v>
      </c>
      <c r="E2306" s="158">
        <v>0</v>
      </c>
      <c r="F2306" s="158">
        <v>0</v>
      </c>
      <c r="G2306" s="159">
        <v>0</v>
      </c>
    </row>
    <row r="2307" spans="1:7" x14ac:dyDescent="0.25">
      <c r="A2307" s="314"/>
      <c r="B2307" s="157" t="s">
        <v>351</v>
      </c>
      <c r="C2307" s="157" t="s">
        <v>3265</v>
      </c>
      <c r="D2307" s="158">
        <v>0</v>
      </c>
      <c r="E2307" s="158">
        <v>1300</v>
      </c>
      <c r="F2307" s="158">
        <v>1350</v>
      </c>
      <c r="G2307" s="159">
        <v>1350</v>
      </c>
    </row>
    <row r="2308" spans="1:7" x14ac:dyDescent="0.25">
      <c r="A2308" s="314"/>
      <c r="B2308" s="157" t="s">
        <v>351</v>
      </c>
      <c r="C2308" s="157" t="s">
        <v>3266</v>
      </c>
      <c r="D2308" s="158">
        <v>0</v>
      </c>
      <c r="E2308" s="158">
        <v>0</v>
      </c>
      <c r="F2308" s="158">
        <v>1000</v>
      </c>
      <c r="G2308" s="159">
        <v>1000</v>
      </c>
    </row>
    <row r="2309" spans="1:7" x14ac:dyDescent="0.25">
      <c r="A2309" s="314"/>
      <c r="B2309" s="157" t="s">
        <v>351</v>
      </c>
      <c r="C2309" s="157" t="s">
        <v>3267</v>
      </c>
      <c r="D2309" s="158">
        <v>800</v>
      </c>
      <c r="E2309" s="158">
        <v>800</v>
      </c>
      <c r="F2309" s="158">
        <v>800</v>
      </c>
      <c r="G2309" s="159">
        <v>800</v>
      </c>
    </row>
    <row r="2310" spans="1:7" ht="21.75" x14ac:dyDescent="0.25">
      <c r="A2310" s="314"/>
      <c r="B2310" s="157" t="s">
        <v>351</v>
      </c>
      <c r="C2310" s="157" t="s">
        <v>3268</v>
      </c>
      <c r="D2310" s="158">
        <v>0</v>
      </c>
      <c r="E2310" s="158">
        <v>0</v>
      </c>
      <c r="F2310" s="158">
        <v>2600</v>
      </c>
      <c r="G2310" s="159">
        <v>2600</v>
      </c>
    </row>
    <row r="2311" spans="1:7" x14ac:dyDescent="0.25">
      <c r="A2311" s="314"/>
      <c r="B2311" s="157" t="s">
        <v>351</v>
      </c>
      <c r="C2311" s="157" t="s">
        <v>3269</v>
      </c>
      <c r="D2311" s="158">
        <v>0</v>
      </c>
      <c r="E2311" s="158">
        <v>0</v>
      </c>
      <c r="F2311" s="158">
        <v>7000</v>
      </c>
      <c r="G2311" s="159">
        <v>7000</v>
      </c>
    </row>
    <row r="2312" spans="1:7" x14ac:dyDescent="0.25">
      <c r="A2312" s="314"/>
      <c r="B2312" s="157" t="s">
        <v>351</v>
      </c>
      <c r="C2312" s="157" t="s">
        <v>3270</v>
      </c>
      <c r="D2312" s="158">
        <v>2600</v>
      </c>
      <c r="E2312" s="158">
        <v>2600</v>
      </c>
      <c r="F2312" s="158">
        <v>6000</v>
      </c>
      <c r="G2312" s="159">
        <v>6000</v>
      </c>
    </row>
    <row r="2313" spans="1:7" ht="21.75" x14ac:dyDescent="0.25">
      <c r="A2313" s="314"/>
      <c r="B2313" s="157" t="s">
        <v>351</v>
      </c>
      <c r="C2313" s="157" t="s">
        <v>3271</v>
      </c>
      <c r="D2313" s="158">
        <v>63000</v>
      </c>
      <c r="E2313" s="158">
        <v>63000</v>
      </c>
      <c r="F2313" s="158">
        <v>40000</v>
      </c>
      <c r="G2313" s="159">
        <v>40000</v>
      </c>
    </row>
    <row r="2314" spans="1:7" x14ac:dyDescent="0.25">
      <c r="A2314" s="314"/>
      <c r="B2314" s="157" t="s">
        <v>351</v>
      </c>
      <c r="C2314" s="157" t="s">
        <v>3272</v>
      </c>
      <c r="D2314" s="158">
        <v>3500</v>
      </c>
      <c r="E2314" s="158">
        <v>3500</v>
      </c>
      <c r="F2314" s="158">
        <v>0</v>
      </c>
      <c r="G2314" s="159">
        <v>0</v>
      </c>
    </row>
    <row r="2315" spans="1:7" ht="43.5" x14ac:dyDescent="0.25">
      <c r="A2315" s="314"/>
      <c r="B2315" s="157" t="s">
        <v>351</v>
      </c>
      <c r="C2315" s="157" t="s">
        <v>3273</v>
      </c>
      <c r="D2315" s="158">
        <v>6500</v>
      </c>
      <c r="E2315" s="158">
        <v>6500</v>
      </c>
      <c r="F2315" s="158">
        <v>6500</v>
      </c>
      <c r="G2315" s="159">
        <v>6500</v>
      </c>
    </row>
    <row r="2316" spans="1:7" ht="43.5" x14ac:dyDescent="0.25">
      <c r="A2316" s="314"/>
      <c r="B2316" s="157" t="s">
        <v>351</v>
      </c>
      <c r="C2316" s="157" t="s">
        <v>3274</v>
      </c>
      <c r="D2316" s="158">
        <v>14000</v>
      </c>
      <c r="E2316" s="158">
        <v>14000</v>
      </c>
      <c r="F2316" s="158">
        <v>14000</v>
      </c>
      <c r="G2316" s="159">
        <v>14000</v>
      </c>
    </row>
    <row r="2317" spans="1:7" ht="21.75" x14ac:dyDescent="0.25">
      <c r="A2317" s="314"/>
      <c r="B2317" s="157" t="s">
        <v>351</v>
      </c>
      <c r="C2317" s="157" t="s">
        <v>3275</v>
      </c>
      <c r="D2317" s="158">
        <v>5000</v>
      </c>
      <c r="E2317" s="158">
        <v>5000</v>
      </c>
      <c r="F2317" s="158">
        <v>5000</v>
      </c>
      <c r="G2317" s="159">
        <v>5000</v>
      </c>
    </row>
    <row r="2318" spans="1:7" ht="54.35" x14ac:dyDescent="0.25">
      <c r="A2318" s="314"/>
      <c r="B2318" s="157" t="s">
        <v>351</v>
      </c>
      <c r="C2318" s="157" t="s">
        <v>3276</v>
      </c>
      <c r="D2318" s="158">
        <v>6200</v>
      </c>
      <c r="E2318" s="158">
        <v>6200</v>
      </c>
      <c r="F2318" s="158">
        <v>6200</v>
      </c>
      <c r="G2318" s="159">
        <v>6200</v>
      </c>
    </row>
    <row r="2319" spans="1:7" ht="21.75" x14ac:dyDescent="0.25">
      <c r="A2319" s="314"/>
      <c r="B2319" s="157" t="s">
        <v>3277</v>
      </c>
      <c r="C2319" s="157" t="s">
        <v>3278</v>
      </c>
      <c r="D2319" s="158">
        <v>0</v>
      </c>
      <c r="E2319" s="158">
        <v>22500</v>
      </c>
      <c r="F2319" s="158">
        <v>22500</v>
      </c>
      <c r="G2319" s="159">
        <v>22500</v>
      </c>
    </row>
    <row r="2320" spans="1:7" x14ac:dyDescent="0.25">
      <c r="A2320" s="314"/>
      <c r="B2320" s="157" t="s">
        <v>3279</v>
      </c>
      <c r="C2320" s="157" t="s">
        <v>3280</v>
      </c>
      <c r="D2320" s="158">
        <v>1200</v>
      </c>
      <c r="E2320" s="158">
        <v>1200</v>
      </c>
      <c r="F2320" s="158">
        <v>1200</v>
      </c>
      <c r="G2320" s="159">
        <v>1200</v>
      </c>
    </row>
    <row r="2321" spans="1:7" x14ac:dyDescent="0.25">
      <c r="A2321" s="314"/>
      <c r="B2321" s="157" t="s">
        <v>2894</v>
      </c>
      <c r="C2321" s="157" t="s">
        <v>3281</v>
      </c>
      <c r="D2321" s="158">
        <v>20000</v>
      </c>
      <c r="E2321" s="158">
        <v>20000</v>
      </c>
      <c r="F2321" s="158">
        <v>20000</v>
      </c>
      <c r="G2321" s="159">
        <v>20000</v>
      </c>
    </row>
    <row r="2322" spans="1:7" x14ac:dyDescent="0.25">
      <c r="A2322" s="314"/>
      <c r="B2322" s="157" t="s">
        <v>3282</v>
      </c>
      <c r="C2322" s="157" t="s">
        <v>3283</v>
      </c>
      <c r="D2322" s="158">
        <v>0</v>
      </c>
      <c r="E2322" s="158">
        <v>65000</v>
      </c>
      <c r="F2322" s="158">
        <v>65000</v>
      </c>
      <c r="G2322" s="159">
        <v>65000</v>
      </c>
    </row>
    <row r="2323" spans="1:7" x14ac:dyDescent="0.25">
      <c r="A2323" s="314"/>
      <c r="B2323" s="157" t="s">
        <v>1273</v>
      </c>
      <c r="C2323" s="157" t="s">
        <v>3150</v>
      </c>
      <c r="D2323" s="158">
        <v>0</v>
      </c>
      <c r="E2323" s="158">
        <v>0</v>
      </c>
      <c r="F2323" s="158">
        <v>35000</v>
      </c>
      <c r="G2323" s="159">
        <v>35000</v>
      </c>
    </row>
    <row r="2324" spans="1:7" x14ac:dyDescent="0.25">
      <c r="A2324" s="314"/>
      <c r="B2324" s="157" t="s">
        <v>228</v>
      </c>
      <c r="C2324" s="157" t="s">
        <v>3284</v>
      </c>
      <c r="D2324" s="158">
        <v>300</v>
      </c>
      <c r="E2324" s="158">
        <v>300</v>
      </c>
      <c r="F2324" s="158">
        <v>300</v>
      </c>
      <c r="G2324" s="159">
        <v>300</v>
      </c>
    </row>
    <row r="2325" spans="1:7" x14ac:dyDescent="0.25">
      <c r="A2325" s="314"/>
      <c r="B2325" s="157" t="s">
        <v>228</v>
      </c>
      <c r="C2325" s="157" t="s">
        <v>3285</v>
      </c>
      <c r="D2325" s="158">
        <v>10000</v>
      </c>
      <c r="E2325" s="158">
        <v>8000</v>
      </c>
      <c r="F2325" s="158">
        <v>8000</v>
      </c>
      <c r="G2325" s="159">
        <v>8000</v>
      </c>
    </row>
    <row r="2326" spans="1:7" x14ac:dyDescent="0.25">
      <c r="A2326" s="314"/>
      <c r="B2326" s="157" t="s">
        <v>228</v>
      </c>
      <c r="C2326" s="157" t="s">
        <v>3286</v>
      </c>
      <c r="D2326" s="158">
        <v>7000</v>
      </c>
      <c r="E2326" s="158">
        <v>7000</v>
      </c>
      <c r="F2326" s="158">
        <v>7000</v>
      </c>
      <c r="G2326" s="159">
        <v>7000</v>
      </c>
    </row>
    <row r="2327" spans="1:7" x14ac:dyDescent="0.25">
      <c r="A2327" s="314"/>
      <c r="B2327" s="157" t="s">
        <v>228</v>
      </c>
      <c r="C2327" s="157" t="s">
        <v>3287</v>
      </c>
      <c r="D2327" s="158">
        <v>0</v>
      </c>
      <c r="E2327" s="158">
        <v>1000</v>
      </c>
      <c r="F2327" s="158">
        <v>1000</v>
      </c>
      <c r="G2327" s="159">
        <v>1000</v>
      </c>
    </row>
    <row r="2328" spans="1:7" x14ac:dyDescent="0.25">
      <c r="A2328" s="314"/>
      <c r="B2328" s="157" t="s">
        <v>228</v>
      </c>
      <c r="C2328" s="157" t="s">
        <v>3288</v>
      </c>
      <c r="D2328" s="158">
        <v>60000</v>
      </c>
      <c r="E2328" s="158">
        <v>45000</v>
      </c>
      <c r="F2328" s="158">
        <v>45000</v>
      </c>
      <c r="G2328" s="159">
        <v>45000</v>
      </c>
    </row>
    <row r="2329" spans="1:7" x14ac:dyDescent="0.25">
      <c r="A2329" s="314"/>
      <c r="B2329" s="157" t="s">
        <v>228</v>
      </c>
      <c r="C2329" s="157" t="s">
        <v>3289</v>
      </c>
      <c r="D2329" s="158">
        <v>5000</v>
      </c>
      <c r="E2329" s="158">
        <v>5000</v>
      </c>
      <c r="F2329" s="158">
        <v>5000</v>
      </c>
      <c r="G2329" s="159">
        <v>5000</v>
      </c>
    </row>
    <row r="2330" spans="1:7" x14ac:dyDescent="0.25">
      <c r="A2330" s="314"/>
      <c r="B2330" s="157" t="s">
        <v>228</v>
      </c>
      <c r="C2330" s="157" t="s">
        <v>3290</v>
      </c>
      <c r="D2330" s="158">
        <v>30000</v>
      </c>
      <c r="E2330" s="158">
        <v>25000</v>
      </c>
      <c r="F2330" s="158">
        <v>25000</v>
      </c>
      <c r="G2330" s="159">
        <v>25000</v>
      </c>
    </row>
    <row r="2331" spans="1:7" x14ac:dyDescent="0.25">
      <c r="A2331" s="314"/>
      <c r="B2331" s="157" t="s">
        <v>228</v>
      </c>
      <c r="C2331" s="157" t="s">
        <v>3291</v>
      </c>
      <c r="D2331" s="158">
        <v>5000</v>
      </c>
      <c r="E2331" s="158">
        <v>5000</v>
      </c>
      <c r="F2331" s="158">
        <v>5000</v>
      </c>
      <c r="G2331" s="159">
        <v>5000</v>
      </c>
    </row>
    <row r="2332" spans="1:7" x14ac:dyDescent="0.25">
      <c r="A2332" s="314"/>
      <c r="B2332" s="157" t="s">
        <v>228</v>
      </c>
      <c r="C2332" s="157" t="s">
        <v>3292</v>
      </c>
      <c r="D2332" s="158">
        <v>800</v>
      </c>
      <c r="E2332" s="158">
        <v>800</v>
      </c>
      <c r="F2332" s="158">
        <v>800</v>
      </c>
      <c r="G2332" s="159">
        <v>800</v>
      </c>
    </row>
    <row r="2333" spans="1:7" x14ac:dyDescent="0.25">
      <c r="A2333" s="314"/>
      <c r="B2333" s="157" t="s">
        <v>228</v>
      </c>
      <c r="C2333" s="157" t="s">
        <v>3293</v>
      </c>
      <c r="D2333" s="158">
        <v>0</v>
      </c>
      <c r="E2333" s="158">
        <v>15000</v>
      </c>
      <c r="F2333" s="158">
        <v>15000</v>
      </c>
      <c r="G2333" s="159">
        <v>15000</v>
      </c>
    </row>
    <row r="2334" spans="1:7" x14ac:dyDescent="0.25">
      <c r="A2334" s="314"/>
      <c r="B2334" s="157" t="s">
        <v>228</v>
      </c>
      <c r="C2334" s="157" t="s">
        <v>3294</v>
      </c>
      <c r="D2334" s="158">
        <v>20000</v>
      </c>
      <c r="E2334" s="158">
        <v>10000</v>
      </c>
      <c r="F2334" s="158">
        <v>10000</v>
      </c>
      <c r="G2334" s="159">
        <v>10000</v>
      </c>
    </row>
    <row r="2335" spans="1:7" x14ac:dyDescent="0.25">
      <c r="A2335" s="314"/>
      <c r="B2335" s="157" t="s">
        <v>228</v>
      </c>
      <c r="C2335" s="157" t="s">
        <v>3295</v>
      </c>
      <c r="D2335" s="158">
        <v>0</v>
      </c>
      <c r="E2335" s="158">
        <v>0</v>
      </c>
      <c r="F2335" s="158">
        <v>5000</v>
      </c>
      <c r="G2335" s="159">
        <v>5000</v>
      </c>
    </row>
    <row r="2336" spans="1:7" x14ac:dyDescent="0.25">
      <c r="A2336" s="314"/>
      <c r="B2336" s="157" t="s">
        <v>228</v>
      </c>
      <c r="C2336" s="157" t="s">
        <v>3296</v>
      </c>
      <c r="D2336" s="158">
        <v>0</v>
      </c>
      <c r="E2336" s="158">
        <v>15000</v>
      </c>
      <c r="F2336" s="158">
        <v>15000</v>
      </c>
      <c r="G2336" s="159">
        <v>15000</v>
      </c>
    </row>
    <row r="2337" spans="1:7" x14ac:dyDescent="0.25">
      <c r="A2337" s="314"/>
      <c r="B2337" s="157" t="s">
        <v>228</v>
      </c>
      <c r="C2337" s="157" t="s">
        <v>3297</v>
      </c>
      <c r="D2337" s="158">
        <v>20000</v>
      </c>
      <c r="E2337" s="158">
        <v>0</v>
      </c>
      <c r="F2337" s="158">
        <v>0</v>
      </c>
      <c r="G2337" s="159">
        <v>0</v>
      </c>
    </row>
    <row r="2338" spans="1:7" x14ac:dyDescent="0.25">
      <c r="A2338" s="314"/>
      <c r="B2338" s="157" t="s">
        <v>228</v>
      </c>
      <c r="C2338" s="157" t="s">
        <v>3298</v>
      </c>
      <c r="D2338" s="158">
        <v>10000</v>
      </c>
      <c r="E2338" s="158">
        <v>10000</v>
      </c>
      <c r="F2338" s="158">
        <v>10000</v>
      </c>
      <c r="G2338" s="159">
        <v>10000</v>
      </c>
    </row>
    <row r="2339" spans="1:7" x14ac:dyDescent="0.25">
      <c r="A2339" s="314"/>
      <c r="B2339" s="157" t="s">
        <v>228</v>
      </c>
      <c r="C2339" s="157" t="s">
        <v>3299</v>
      </c>
      <c r="D2339" s="158">
        <v>10000</v>
      </c>
      <c r="E2339" s="158">
        <v>10000</v>
      </c>
      <c r="F2339" s="158">
        <v>10000</v>
      </c>
      <c r="G2339" s="159">
        <v>10000</v>
      </c>
    </row>
    <row r="2340" spans="1:7" ht="21.75" x14ac:dyDescent="0.25">
      <c r="A2340" s="314"/>
      <c r="B2340" s="157" t="s">
        <v>228</v>
      </c>
      <c r="C2340" s="157" t="s">
        <v>3300</v>
      </c>
      <c r="D2340" s="158">
        <v>700</v>
      </c>
      <c r="E2340" s="158">
        <v>700</v>
      </c>
      <c r="F2340" s="158">
        <v>700</v>
      </c>
      <c r="G2340" s="159">
        <v>700</v>
      </c>
    </row>
    <row r="2341" spans="1:7" x14ac:dyDescent="0.25">
      <c r="A2341" s="314"/>
      <c r="B2341" s="157" t="s">
        <v>228</v>
      </c>
      <c r="C2341" s="157" t="s">
        <v>3301</v>
      </c>
      <c r="D2341" s="158">
        <v>1000</v>
      </c>
      <c r="E2341" s="158">
        <v>0</v>
      </c>
      <c r="F2341" s="158">
        <v>0</v>
      </c>
      <c r="G2341" s="159">
        <v>0</v>
      </c>
    </row>
    <row r="2342" spans="1:7" ht="21.75" x14ac:dyDescent="0.25">
      <c r="A2342" s="314"/>
      <c r="B2342" s="157" t="s">
        <v>228</v>
      </c>
      <c r="C2342" s="157" t="s">
        <v>3302</v>
      </c>
      <c r="D2342" s="158">
        <v>4000</v>
      </c>
      <c r="E2342" s="158">
        <v>9000</v>
      </c>
      <c r="F2342" s="158">
        <v>9000</v>
      </c>
      <c r="G2342" s="159">
        <v>9000</v>
      </c>
    </row>
    <row r="2343" spans="1:7" x14ac:dyDescent="0.25">
      <c r="A2343" s="314"/>
      <c r="B2343" s="157" t="s">
        <v>228</v>
      </c>
      <c r="C2343" s="157" t="s">
        <v>3303</v>
      </c>
      <c r="D2343" s="158">
        <v>5000</v>
      </c>
      <c r="E2343" s="158">
        <v>0</v>
      </c>
      <c r="F2343" s="158">
        <v>0</v>
      </c>
      <c r="G2343" s="159">
        <v>0</v>
      </c>
    </row>
    <row r="2344" spans="1:7" x14ac:dyDescent="0.25">
      <c r="A2344" s="314"/>
      <c r="B2344" s="157" t="s">
        <v>228</v>
      </c>
      <c r="C2344" s="157" t="s">
        <v>3304</v>
      </c>
      <c r="D2344" s="158">
        <v>400</v>
      </c>
      <c r="E2344" s="158">
        <v>400</v>
      </c>
      <c r="F2344" s="158">
        <v>400</v>
      </c>
      <c r="G2344" s="159">
        <v>400</v>
      </c>
    </row>
    <row r="2345" spans="1:7" x14ac:dyDescent="0.25">
      <c r="A2345" s="314"/>
      <c r="B2345" s="157" t="s">
        <v>228</v>
      </c>
      <c r="C2345" s="157" t="s">
        <v>3305</v>
      </c>
      <c r="D2345" s="158">
        <v>3000</v>
      </c>
      <c r="E2345" s="158">
        <v>8000</v>
      </c>
      <c r="F2345" s="158">
        <v>8000</v>
      </c>
      <c r="G2345" s="159">
        <v>8000</v>
      </c>
    </row>
    <row r="2346" spans="1:7" x14ac:dyDescent="0.25">
      <c r="A2346" s="314"/>
      <c r="B2346" s="157" t="s">
        <v>228</v>
      </c>
      <c r="C2346" s="157" t="s">
        <v>3306</v>
      </c>
      <c r="D2346" s="158">
        <v>15000</v>
      </c>
      <c r="E2346" s="158">
        <v>12000</v>
      </c>
      <c r="F2346" s="158">
        <v>12000</v>
      </c>
      <c r="G2346" s="159">
        <v>12000</v>
      </c>
    </row>
    <row r="2347" spans="1:7" x14ac:dyDescent="0.25">
      <c r="A2347" s="314"/>
      <c r="B2347" s="157" t="s">
        <v>228</v>
      </c>
      <c r="C2347" s="157" t="s">
        <v>3307</v>
      </c>
      <c r="D2347" s="158">
        <v>5000</v>
      </c>
      <c r="E2347" s="158">
        <v>5000</v>
      </c>
      <c r="F2347" s="158">
        <v>5000</v>
      </c>
      <c r="G2347" s="159">
        <v>5000</v>
      </c>
    </row>
    <row r="2348" spans="1:7" ht="54.35" x14ac:dyDescent="0.25">
      <c r="A2348" s="314"/>
      <c r="B2348" s="157" t="s">
        <v>228</v>
      </c>
      <c r="C2348" s="157" t="s">
        <v>3308</v>
      </c>
      <c r="D2348" s="158">
        <v>0</v>
      </c>
      <c r="E2348" s="158">
        <v>80000</v>
      </c>
      <c r="F2348" s="158">
        <v>0</v>
      </c>
      <c r="G2348" s="159">
        <v>0</v>
      </c>
    </row>
    <row r="2349" spans="1:7" x14ac:dyDescent="0.25">
      <c r="A2349" s="314"/>
      <c r="B2349" s="157" t="s">
        <v>228</v>
      </c>
      <c r="C2349" s="157"/>
      <c r="D2349" s="158">
        <v>1000</v>
      </c>
      <c r="E2349" s="158">
        <v>0</v>
      </c>
      <c r="F2349" s="158">
        <v>0</v>
      </c>
      <c r="G2349" s="159">
        <v>0</v>
      </c>
    </row>
    <row r="2350" spans="1:7" ht="32.6" x14ac:dyDescent="0.25">
      <c r="A2350" s="314"/>
      <c r="B2350" s="157" t="s">
        <v>3309</v>
      </c>
      <c r="C2350" s="157" t="s">
        <v>3310</v>
      </c>
      <c r="D2350" s="158">
        <v>0</v>
      </c>
      <c r="E2350" s="158">
        <v>0</v>
      </c>
      <c r="F2350" s="158">
        <v>0</v>
      </c>
      <c r="G2350" s="159">
        <v>65000</v>
      </c>
    </row>
    <row r="2351" spans="1:7" ht="54.35" x14ac:dyDescent="0.25">
      <c r="A2351" s="314"/>
      <c r="B2351" s="157" t="s">
        <v>3309</v>
      </c>
      <c r="C2351" s="157" t="s">
        <v>3311</v>
      </c>
      <c r="D2351" s="158">
        <v>0</v>
      </c>
      <c r="E2351" s="158">
        <v>0</v>
      </c>
      <c r="F2351" s="158">
        <v>65000</v>
      </c>
      <c r="G2351" s="159">
        <v>0</v>
      </c>
    </row>
    <row r="2352" spans="1:7" x14ac:dyDescent="0.25">
      <c r="A2352" s="314"/>
      <c r="B2352" s="157" t="s">
        <v>602</v>
      </c>
      <c r="C2352" s="157"/>
      <c r="D2352" s="158">
        <v>2200</v>
      </c>
      <c r="E2352" s="158">
        <v>0</v>
      </c>
      <c r="F2352" s="158">
        <v>0</v>
      </c>
      <c r="G2352" s="159">
        <v>0</v>
      </c>
    </row>
    <row r="2353" spans="1:7" ht="108.7" x14ac:dyDescent="0.25">
      <c r="A2353" s="314"/>
      <c r="B2353" s="157"/>
      <c r="C2353" s="157" t="s">
        <v>3312</v>
      </c>
      <c r="D2353" s="158">
        <v>25000</v>
      </c>
      <c r="E2353" s="158">
        <v>25000</v>
      </c>
      <c r="F2353" s="158">
        <v>0</v>
      </c>
      <c r="G2353" s="159">
        <v>0</v>
      </c>
    </row>
    <row r="2354" spans="1:7" x14ac:dyDescent="0.25">
      <c r="A2354" s="314"/>
      <c r="B2354" s="157"/>
      <c r="C2354" s="157" t="s">
        <v>3313</v>
      </c>
      <c r="D2354" s="158">
        <v>2000</v>
      </c>
      <c r="E2354" s="158">
        <v>2000</v>
      </c>
      <c r="F2354" s="158">
        <v>2000</v>
      </c>
      <c r="G2354" s="159">
        <v>2000</v>
      </c>
    </row>
    <row r="2355" spans="1:7" ht="32.6" x14ac:dyDescent="0.25">
      <c r="A2355" s="314"/>
      <c r="B2355" s="157"/>
      <c r="C2355" s="157" t="s">
        <v>3314</v>
      </c>
      <c r="D2355" s="158">
        <v>20000</v>
      </c>
      <c r="E2355" s="158">
        <v>20000</v>
      </c>
      <c r="F2355" s="158">
        <v>20000</v>
      </c>
      <c r="G2355" s="159">
        <v>20000</v>
      </c>
    </row>
    <row r="2356" spans="1:7" ht="32.6" x14ac:dyDescent="0.25">
      <c r="A2356" s="314"/>
      <c r="B2356" s="157"/>
      <c r="C2356" s="157" t="s">
        <v>3315</v>
      </c>
      <c r="D2356" s="158">
        <v>20000</v>
      </c>
      <c r="E2356" s="158">
        <v>20000</v>
      </c>
      <c r="F2356" s="158">
        <v>20000</v>
      </c>
      <c r="G2356" s="159">
        <v>20000</v>
      </c>
    </row>
    <row r="2357" spans="1:7" ht="65.25" x14ac:dyDescent="0.25">
      <c r="A2357" s="314"/>
      <c r="B2357" s="157"/>
      <c r="C2357" s="157" t="s">
        <v>3316</v>
      </c>
      <c r="D2357" s="158">
        <v>70000</v>
      </c>
      <c r="E2357" s="158">
        <v>70000</v>
      </c>
      <c r="F2357" s="158">
        <v>70000</v>
      </c>
      <c r="G2357" s="159">
        <v>70000</v>
      </c>
    </row>
    <row r="2358" spans="1:7" ht="21.75" x14ac:dyDescent="0.25">
      <c r="A2358" s="314"/>
      <c r="B2358" s="157"/>
      <c r="C2358" s="157" t="s">
        <v>3317</v>
      </c>
      <c r="D2358" s="158">
        <v>5000</v>
      </c>
      <c r="E2358" s="158">
        <v>5000</v>
      </c>
      <c r="F2358" s="158">
        <v>5000</v>
      </c>
      <c r="G2358" s="159">
        <v>5000</v>
      </c>
    </row>
    <row r="2359" spans="1:7" ht="21.75" x14ac:dyDescent="0.25">
      <c r="A2359" s="314"/>
      <c r="B2359" s="157"/>
      <c r="C2359" s="157" t="s">
        <v>3318</v>
      </c>
      <c r="D2359" s="158">
        <v>5500</v>
      </c>
      <c r="E2359" s="158">
        <v>0</v>
      </c>
      <c r="F2359" s="158">
        <v>0</v>
      </c>
      <c r="G2359" s="159">
        <v>0</v>
      </c>
    </row>
    <row r="2360" spans="1:7" x14ac:dyDescent="0.25">
      <c r="A2360" s="314"/>
      <c r="B2360" s="157"/>
      <c r="C2360" s="157" t="s">
        <v>3319</v>
      </c>
      <c r="D2360" s="158">
        <v>4000</v>
      </c>
      <c r="E2360" s="158">
        <v>4000</v>
      </c>
      <c r="F2360" s="158">
        <v>4000</v>
      </c>
      <c r="G2360" s="159">
        <v>4000</v>
      </c>
    </row>
    <row r="2361" spans="1:7" x14ac:dyDescent="0.25">
      <c r="A2361" s="314"/>
      <c r="B2361" s="157"/>
      <c r="C2361" s="157" t="s">
        <v>3320</v>
      </c>
      <c r="D2361" s="158">
        <v>3000</v>
      </c>
      <c r="E2361" s="158">
        <v>3000</v>
      </c>
      <c r="F2361" s="158">
        <v>3000</v>
      </c>
      <c r="G2361" s="159">
        <v>3000</v>
      </c>
    </row>
    <row r="2362" spans="1:7" x14ac:dyDescent="0.25">
      <c r="A2362" s="314"/>
      <c r="B2362" s="157"/>
      <c r="C2362" s="157" t="s">
        <v>3321</v>
      </c>
      <c r="D2362" s="158">
        <v>2000</v>
      </c>
      <c r="E2362" s="158">
        <v>2000</v>
      </c>
      <c r="F2362" s="158">
        <v>2000</v>
      </c>
      <c r="G2362" s="159">
        <v>2000</v>
      </c>
    </row>
    <row r="2363" spans="1:7" x14ac:dyDescent="0.25">
      <c r="A2363" s="315"/>
      <c r="B2363" s="157"/>
      <c r="C2363" s="157" t="s">
        <v>3322</v>
      </c>
      <c r="D2363" s="158">
        <v>700</v>
      </c>
      <c r="E2363" s="158">
        <v>700</v>
      </c>
      <c r="F2363" s="158">
        <v>700</v>
      </c>
      <c r="G2363" s="159">
        <v>700</v>
      </c>
    </row>
    <row r="2364" spans="1:7" x14ac:dyDescent="0.25">
      <c r="A2364" s="316" t="s">
        <v>488</v>
      </c>
      <c r="B2364" s="316"/>
      <c r="C2364" s="317"/>
      <c r="D2364" s="160">
        <v>1833300</v>
      </c>
      <c r="E2364" s="160">
        <v>1746900</v>
      </c>
      <c r="F2364" s="160">
        <v>1648350</v>
      </c>
      <c r="G2364" s="161">
        <v>1633350</v>
      </c>
    </row>
    <row r="2365" spans="1:7" ht="21.75" x14ac:dyDescent="0.25">
      <c r="A2365" s="313" t="s">
        <v>489</v>
      </c>
      <c r="B2365" s="157" t="s">
        <v>3323</v>
      </c>
      <c r="C2365" s="157" t="s">
        <v>3324</v>
      </c>
      <c r="D2365" s="158">
        <v>0</v>
      </c>
      <c r="E2365" s="158">
        <v>0</v>
      </c>
      <c r="F2365" s="158">
        <v>1200</v>
      </c>
      <c r="G2365" s="159">
        <v>0</v>
      </c>
    </row>
    <row r="2366" spans="1:7" ht="21.75" x14ac:dyDescent="0.25">
      <c r="A2366" s="314"/>
      <c r="B2366" s="157" t="s">
        <v>2521</v>
      </c>
      <c r="C2366" s="157" t="s">
        <v>3325</v>
      </c>
      <c r="D2366" s="158">
        <v>5000</v>
      </c>
      <c r="E2366" s="158">
        <v>5000</v>
      </c>
      <c r="F2366" s="158">
        <v>5000</v>
      </c>
      <c r="G2366" s="159">
        <v>5000</v>
      </c>
    </row>
    <row r="2367" spans="1:7" x14ac:dyDescent="0.25">
      <c r="A2367" s="314"/>
      <c r="B2367" s="157" t="s">
        <v>2111</v>
      </c>
      <c r="C2367" s="157" t="s">
        <v>3326</v>
      </c>
      <c r="D2367" s="158">
        <v>0</v>
      </c>
      <c r="E2367" s="158">
        <v>1000</v>
      </c>
      <c r="F2367" s="158">
        <v>1000</v>
      </c>
      <c r="G2367" s="159">
        <v>1000</v>
      </c>
    </row>
    <row r="2368" spans="1:7" ht="21.75" x14ac:dyDescent="0.25">
      <c r="A2368" s="314"/>
      <c r="B2368" s="157" t="s">
        <v>3104</v>
      </c>
      <c r="C2368" s="157" t="s">
        <v>3327</v>
      </c>
      <c r="D2368" s="158">
        <v>100</v>
      </c>
      <c r="E2368" s="158">
        <v>0</v>
      </c>
      <c r="F2368" s="158">
        <v>0</v>
      </c>
      <c r="G2368" s="159">
        <v>0</v>
      </c>
    </row>
    <row r="2369" spans="1:7" ht="54.35" x14ac:dyDescent="0.25">
      <c r="A2369" s="314"/>
      <c r="B2369" s="157" t="s">
        <v>3104</v>
      </c>
      <c r="C2369" s="157" t="s">
        <v>3328</v>
      </c>
      <c r="D2369" s="158">
        <v>0</v>
      </c>
      <c r="E2369" s="158">
        <v>300</v>
      </c>
      <c r="F2369" s="158">
        <v>300</v>
      </c>
      <c r="G2369" s="159">
        <v>300</v>
      </c>
    </row>
    <row r="2370" spans="1:7" ht="21.75" x14ac:dyDescent="0.25">
      <c r="A2370" s="314"/>
      <c r="B2370" s="157" t="s">
        <v>2117</v>
      </c>
      <c r="C2370" s="157" t="s">
        <v>3329</v>
      </c>
      <c r="D2370" s="158">
        <v>0</v>
      </c>
      <c r="E2370" s="158">
        <v>1300</v>
      </c>
      <c r="F2370" s="158">
        <v>1300</v>
      </c>
      <c r="G2370" s="159">
        <v>1300</v>
      </c>
    </row>
    <row r="2371" spans="1:7" ht="21.75" x14ac:dyDescent="0.25">
      <c r="A2371" s="314"/>
      <c r="B2371" s="157" t="s">
        <v>2117</v>
      </c>
      <c r="C2371" s="157" t="s">
        <v>3330</v>
      </c>
      <c r="D2371" s="158">
        <v>1300</v>
      </c>
      <c r="E2371" s="158">
        <v>0</v>
      </c>
      <c r="F2371" s="158">
        <v>0</v>
      </c>
      <c r="G2371" s="159">
        <v>0</v>
      </c>
    </row>
    <row r="2372" spans="1:7" ht="21.75" x14ac:dyDescent="0.25">
      <c r="A2372" s="314"/>
      <c r="B2372" s="157" t="s">
        <v>2118</v>
      </c>
      <c r="C2372" s="157" t="s">
        <v>3331</v>
      </c>
      <c r="D2372" s="158">
        <v>1200</v>
      </c>
      <c r="E2372" s="158">
        <v>1200</v>
      </c>
      <c r="F2372" s="158">
        <v>1200</v>
      </c>
      <c r="G2372" s="159">
        <v>1200</v>
      </c>
    </row>
    <row r="2373" spans="1:7" ht="21.75" x14ac:dyDescent="0.25">
      <c r="A2373" s="314"/>
      <c r="B2373" s="157" t="s">
        <v>3111</v>
      </c>
      <c r="C2373" s="157" t="s">
        <v>3332</v>
      </c>
      <c r="D2373" s="158">
        <v>1000</v>
      </c>
      <c r="E2373" s="158">
        <v>1000</v>
      </c>
      <c r="F2373" s="158">
        <v>1000</v>
      </c>
      <c r="G2373" s="159">
        <v>1000</v>
      </c>
    </row>
    <row r="2374" spans="1:7" ht="21.75" x14ac:dyDescent="0.25">
      <c r="A2374" s="314"/>
      <c r="B2374" s="157" t="s">
        <v>2123</v>
      </c>
      <c r="C2374" s="157" t="s">
        <v>3333</v>
      </c>
      <c r="D2374" s="158">
        <v>0</v>
      </c>
      <c r="E2374" s="158">
        <v>1500</v>
      </c>
      <c r="F2374" s="158">
        <v>1500</v>
      </c>
      <c r="G2374" s="159">
        <v>1500</v>
      </c>
    </row>
    <row r="2375" spans="1:7" ht="21.75" x14ac:dyDescent="0.25">
      <c r="A2375" s="314"/>
      <c r="B2375" s="157" t="s">
        <v>2123</v>
      </c>
      <c r="C2375" s="157" t="s">
        <v>3334</v>
      </c>
      <c r="D2375" s="158">
        <v>1500</v>
      </c>
      <c r="E2375" s="158">
        <v>0</v>
      </c>
      <c r="F2375" s="158">
        <v>0</v>
      </c>
      <c r="G2375" s="159">
        <v>0</v>
      </c>
    </row>
    <row r="2376" spans="1:7" ht="21.75" x14ac:dyDescent="0.25">
      <c r="A2376" s="314"/>
      <c r="B2376" s="157" t="s">
        <v>3335</v>
      </c>
      <c r="C2376" s="157" t="s">
        <v>3336</v>
      </c>
      <c r="D2376" s="158">
        <v>0</v>
      </c>
      <c r="E2376" s="158">
        <v>1000</v>
      </c>
      <c r="F2376" s="158">
        <v>1000</v>
      </c>
      <c r="G2376" s="159">
        <v>1000</v>
      </c>
    </row>
    <row r="2377" spans="1:7" ht="21.75" x14ac:dyDescent="0.25">
      <c r="A2377" s="314"/>
      <c r="B2377" s="157" t="s">
        <v>3337</v>
      </c>
      <c r="C2377" s="157" t="s">
        <v>3338</v>
      </c>
      <c r="D2377" s="158">
        <v>200</v>
      </c>
      <c r="E2377" s="158">
        <v>200</v>
      </c>
      <c r="F2377" s="158">
        <v>200</v>
      </c>
      <c r="G2377" s="159">
        <v>200</v>
      </c>
    </row>
    <row r="2378" spans="1:7" ht="21.75" x14ac:dyDescent="0.25">
      <c r="A2378" s="314"/>
      <c r="B2378" s="157" t="s">
        <v>3119</v>
      </c>
      <c r="C2378" s="157" t="s">
        <v>3339</v>
      </c>
      <c r="D2378" s="158">
        <v>500</v>
      </c>
      <c r="E2378" s="158">
        <v>500</v>
      </c>
      <c r="F2378" s="158">
        <v>500</v>
      </c>
      <c r="G2378" s="159">
        <v>500</v>
      </c>
    </row>
    <row r="2379" spans="1:7" ht="21.75" x14ac:dyDescent="0.25">
      <c r="A2379" s="314"/>
      <c r="B2379" s="157" t="s">
        <v>3340</v>
      </c>
      <c r="C2379" s="157" t="s">
        <v>3341</v>
      </c>
      <c r="D2379" s="158">
        <v>4000</v>
      </c>
      <c r="E2379" s="158">
        <v>4000</v>
      </c>
      <c r="F2379" s="158">
        <v>16000</v>
      </c>
      <c r="G2379" s="159">
        <v>16000</v>
      </c>
    </row>
    <row r="2380" spans="1:7" x14ac:dyDescent="0.25">
      <c r="A2380" s="314"/>
      <c r="B2380" s="157" t="s">
        <v>3342</v>
      </c>
      <c r="C2380" s="157" t="s">
        <v>3343</v>
      </c>
      <c r="D2380" s="158">
        <v>1000</v>
      </c>
      <c r="E2380" s="158">
        <v>1000</v>
      </c>
      <c r="F2380" s="158">
        <v>1000</v>
      </c>
      <c r="G2380" s="159">
        <v>1000</v>
      </c>
    </row>
    <row r="2381" spans="1:7" ht="21.75" x14ac:dyDescent="0.25">
      <c r="A2381" s="314"/>
      <c r="B2381" s="157" t="s">
        <v>3344</v>
      </c>
      <c r="C2381" s="157" t="s">
        <v>3345</v>
      </c>
      <c r="D2381" s="158">
        <v>4000</v>
      </c>
      <c r="E2381" s="158">
        <v>4000</v>
      </c>
      <c r="F2381" s="158">
        <v>4000</v>
      </c>
      <c r="G2381" s="159">
        <v>4000</v>
      </c>
    </row>
    <row r="2382" spans="1:7" ht="21.75" x14ac:dyDescent="0.25">
      <c r="A2382" s="314"/>
      <c r="B2382" s="157" t="s">
        <v>3346</v>
      </c>
      <c r="C2382" s="157" t="s">
        <v>3347</v>
      </c>
      <c r="D2382" s="158">
        <v>2300</v>
      </c>
      <c r="E2382" s="158">
        <v>2300</v>
      </c>
      <c r="F2382" s="158">
        <v>2300</v>
      </c>
      <c r="G2382" s="159">
        <v>2300</v>
      </c>
    </row>
    <row r="2383" spans="1:7" ht="21.75" x14ac:dyDescent="0.25">
      <c r="A2383" s="314"/>
      <c r="B2383" s="157" t="s">
        <v>2131</v>
      </c>
      <c r="C2383" s="157" t="s">
        <v>3348</v>
      </c>
      <c r="D2383" s="158">
        <v>200</v>
      </c>
      <c r="E2383" s="158">
        <v>1000</v>
      </c>
      <c r="F2383" s="158">
        <v>1000</v>
      </c>
      <c r="G2383" s="159">
        <v>1000</v>
      </c>
    </row>
    <row r="2384" spans="1:7" ht="21.75" x14ac:dyDescent="0.25">
      <c r="A2384" s="314"/>
      <c r="B2384" s="157" t="s">
        <v>2133</v>
      </c>
      <c r="C2384" s="157" t="s">
        <v>3349</v>
      </c>
      <c r="D2384" s="158">
        <v>500</v>
      </c>
      <c r="E2384" s="158">
        <v>500</v>
      </c>
      <c r="F2384" s="158">
        <v>500</v>
      </c>
      <c r="G2384" s="159">
        <v>500</v>
      </c>
    </row>
    <row r="2385" spans="1:7" ht="21.75" x14ac:dyDescent="0.25">
      <c r="A2385" s="314"/>
      <c r="B2385" s="157" t="s">
        <v>2136</v>
      </c>
      <c r="C2385" s="157" t="s">
        <v>3350</v>
      </c>
      <c r="D2385" s="158">
        <v>200</v>
      </c>
      <c r="E2385" s="158">
        <v>200</v>
      </c>
      <c r="F2385" s="158">
        <v>200</v>
      </c>
      <c r="G2385" s="159">
        <v>200</v>
      </c>
    </row>
    <row r="2386" spans="1:7" ht="21.75" x14ac:dyDescent="0.25">
      <c r="A2386" s="314"/>
      <c r="B2386" s="157" t="s">
        <v>2137</v>
      </c>
      <c r="C2386" s="157" t="s">
        <v>3351</v>
      </c>
      <c r="D2386" s="158">
        <v>100</v>
      </c>
      <c r="E2386" s="158">
        <v>100</v>
      </c>
      <c r="F2386" s="158">
        <v>100</v>
      </c>
      <c r="G2386" s="159">
        <v>100</v>
      </c>
    </row>
    <row r="2387" spans="1:7" x14ac:dyDescent="0.25">
      <c r="A2387" s="314"/>
      <c r="B2387" s="157" t="s">
        <v>3352</v>
      </c>
      <c r="C2387" s="157" t="s">
        <v>3353</v>
      </c>
      <c r="D2387" s="158">
        <v>1500</v>
      </c>
      <c r="E2387" s="158">
        <v>0</v>
      </c>
      <c r="F2387" s="158">
        <v>0</v>
      </c>
      <c r="G2387" s="159">
        <v>0</v>
      </c>
    </row>
    <row r="2388" spans="1:7" x14ac:dyDescent="0.25">
      <c r="A2388" s="314"/>
      <c r="B2388" s="157" t="s">
        <v>3354</v>
      </c>
      <c r="C2388" s="157" t="s">
        <v>3355</v>
      </c>
      <c r="D2388" s="158">
        <v>0</v>
      </c>
      <c r="E2388" s="158">
        <v>0</v>
      </c>
      <c r="F2388" s="158">
        <v>0</v>
      </c>
      <c r="G2388" s="159">
        <v>3500</v>
      </c>
    </row>
    <row r="2389" spans="1:7" x14ac:dyDescent="0.25">
      <c r="A2389" s="314"/>
      <c r="B2389" s="157" t="s">
        <v>3356</v>
      </c>
      <c r="C2389" s="157" t="s">
        <v>3357</v>
      </c>
      <c r="D2389" s="158">
        <v>0</v>
      </c>
      <c r="E2389" s="158">
        <v>0</v>
      </c>
      <c r="F2389" s="158">
        <v>500</v>
      </c>
      <c r="G2389" s="159">
        <v>500</v>
      </c>
    </row>
    <row r="2390" spans="1:7" ht="21.75" x14ac:dyDescent="0.25">
      <c r="A2390" s="314"/>
      <c r="B2390" s="157" t="s">
        <v>3358</v>
      </c>
      <c r="C2390" s="157" t="s">
        <v>3359</v>
      </c>
      <c r="D2390" s="158">
        <v>400</v>
      </c>
      <c r="E2390" s="158">
        <v>700</v>
      </c>
      <c r="F2390" s="158">
        <v>400</v>
      </c>
      <c r="G2390" s="159">
        <v>400</v>
      </c>
    </row>
    <row r="2391" spans="1:7" x14ac:dyDescent="0.25">
      <c r="A2391" s="314"/>
      <c r="B2391" s="157" t="s">
        <v>629</v>
      </c>
      <c r="C2391" s="157" t="s">
        <v>3360</v>
      </c>
      <c r="D2391" s="158">
        <v>0</v>
      </c>
      <c r="E2391" s="158">
        <v>0</v>
      </c>
      <c r="F2391" s="158">
        <v>3000</v>
      </c>
      <c r="G2391" s="159">
        <v>3000</v>
      </c>
    </row>
    <row r="2392" spans="1:7" ht="21.75" x14ac:dyDescent="0.25">
      <c r="A2392" s="314"/>
      <c r="B2392" s="157" t="s">
        <v>629</v>
      </c>
      <c r="C2392" s="157" t="s">
        <v>3361</v>
      </c>
      <c r="D2392" s="158">
        <v>4700</v>
      </c>
      <c r="E2392" s="158">
        <v>0</v>
      </c>
      <c r="F2392" s="158">
        <v>0</v>
      </c>
      <c r="G2392" s="159">
        <v>0</v>
      </c>
    </row>
    <row r="2393" spans="1:7" x14ac:dyDescent="0.25">
      <c r="A2393" s="314"/>
      <c r="B2393" s="157" t="s">
        <v>629</v>
      </c>
      <c r="C2393" s="157" t="s">
        <v>3362</v>
      </c>
      <c r="D2393" s="158">
        <v>0</v>
      </c>
      <c r="E2393" s="158">
        <v>0</v>
      </c>
      <c r="F2393" s="158">
        <v>300</v>
      </c>
      <c r="G2393" s="159">
        <v>300</v>
      </c>
    </row>
    <row r="2394" spans="1:7" ht="21.75" x14ac:dyDescent="0.25">
      <c r="A2394" s="314"/>
      <c r="B2394" s="157" t="s">
        <v>629</v>
      </c>
      <c r="C2394" s="157" t="s">
        <v>3363</v>
      </c>
      <c r="D2394" s="158">
        <v>600</v>
      </c>
      <c r="E2394" s="158">
        <v>600</v>
      </c>
      <c r="F2394" s="158">
        <v>600</v>
      </c>
      <c r="G2394" s="159">
        <v>600</v>
      </c>
    </row>
    <row r="2395" spans="1:7" ht="32.6" x14ac:dyDescent="0.25">
      <c r="A2395" s="314"/>
      <c r="B2395" s="157" t="s">
        <v>629</v>
      </c>
      <c r="C2395" s="157" t="s">
        <v>3364</v>
      </c>
      <c r="D2395" s="158">
        <v>600</v>
      </c>
      <c r="E2395" s="158">
        <v>600</v>
      </c>
      <c r="F2395" s="158">
        <v>300</v>
      </c>
      <c r="G2395" s="159">
        <v>300</v>
      </c>
    </row>
    <row r="2396" spans="1:7" ht="43.5" x14ac:dyDescent="0.25">
      <c r="A2396" s="314"/>
      <c r="B2396" s="157" t="s">
        <v>629</v>
      </c>
      <c r="C2396" s="157" t="s">
        <v>3365</v>
      </c>
      <c r="D2396" s="158">
        <v>600</v>
      </c>
      <c r="E2396" s="158">
        <v>600</v>
      </c>
      <c r="F2396" s="158">
        <v>0</v>
      </c>
      <c r="G2396" s="159">
        <v>0</v>
      </c>
    </row>
    <row r="2397" spans="1:7" ht="43.5" x14ac:dyDescent="0.25">
      <c r="A2397" s="314"/>
      <c r="B2397" s="157" t="s">
        <v>629</v>
      </c>
      <c r="C2397" s="157" t="s">
        <v>3366</v>
      </c>
      <c r="D2397" s="158">
        <v>0</v>
      </c>
      <c r="E2397" s="158">
        <v>0</v>
      </c>
      <c r="F2397" s="158">
        <v>300</v>
      </c>
      <c r="G2397" s="159">
        <v>300</v>
      </c>
    </row>
    <row r="2398" spans="1:7" ht="21.75" x14ac:dyDescent="0.25">
      <c r="A2398" s="314"/>
      <c r="B2398" s="157" t="s">
        <v>629</v>
      </c>
      <c r="C2398" s="157" t="s">
        <v>3367</v>
      </c>
      <c r="D2398" s="158">
        <v>0</v>
      </c>
      <c r="E2398" s="158">
        <v>2000</v>
      </c>
      <c r="F2398" s="158">
        <v>1000</v>
      </c>
      <c r="G2398" s="159">
        <v>1000</v>
      </c>
    </row>
    <row r="2399" spans="1:7" ht="21.75" x14ac:dyDescent="0.25">
      <c r="A2399" s="314"/>
      <c r="B2399" s="157" t="s">
        <v>3368</v>
      </c>
      <c r="C2399" s="157" t="s">
        <v>3369</v>
      </c>
      <c r="D2399" s="158">
        <v>800</v>
      </c>
      <c r="E2399" s="158">
        <v>800</v>
      </c>
      <c r="F2399" s="158">
        <v>800</v>
      </c>
      <c r="G2399" s="159">
        <v>800</v>
      </c>
    </row>
    <row r="2400" spans="1:7" x14ac:dyDescent="0.25">
      <c r="A2400" s="314"/>
      <c r="B2400" s="157" t="s">
        <v>3370</v>
      </c>
      <c r="C2400" s="157" t="s">
        <v>3371</v>
      </c>
      <c r="D2400" s="158">
        <v>1000</v>
      </c>
      <c r="E2400" s="158">
        <v>1000</v>
      </c>
      <c r="F2400" s="158">
        <v>1000</v>
      </c>
      <c r="G2400" s="159">
        <v>1000</v>
      </c>
    </row>
    <row r="2401" spans="1:7" ht="32.6" x14ac:dyDescent="0.25">
      <c r="A2401" s="314"/>
      <c r="B2401" s="157" t="s">
        <v>3370</v>
      </c>
      <c r="C2401" s="157" t="s">
        <v>3372</v>
      </c>
      <c r="D2401" s="158">
        <v>0</v>
      </c>
      <c r="E2401" s="158">
        <v>800</v>
      </c>
      <c r="F2401" s="158">
        <v>1000</v>
      </c>
      <c r="G2401" s="159">
        <v>0</v>
      </c>
    </row>
    <row r="2402" spans="1:7" ht="32.6" x14ac:dyDescent="0.25">
      <c r="A2402" s="314"/>
      <c r="B2402" s="157" t="s">
        <v>3370</v>
      </c>
      <c r="C2402" s="157" t="s">
        <v>3373</v>
      </c>
      <c r="D2402" s="158">
        <v>0</v>
      </c>
      <c r="E2402" s="158">
        <v>0</v>
      </c>
      <c r="F2402" s="158">
        <v>0</v>
      </c>
      <c r="G2402" s="159">
        <v>1000</v>
      </c>
    </row>
    <row r="2403" spans="1:7" ht="21.75" x14ac:dyDescent="0.25">
      <c r="A2403" s="314"/>
      <c r="B2403" s="157" t="s">
        <v>3370</v>
      </c>
      <c r="C2403" s="157" t="s">
        <v>3374</v>
      </c>
      <c r="D2403" s="158">
        <v>800</v>
      </c>
      <c r="E2403" s="158">
        <v>0</v>
      </c>
      <c r="F2403" s="158">
        <v>0</v>
      </c>
      <c r="G2403" s="159">
        <v>0</v>
      </c>
    </row>
    <row r="2404" spans="1:7" ht="21.75" x14ac:dyDescent="0.25">
      <c r="A2404" s="314"/>
      <c r="B2404" s="157" t="s">
        <v>3375</v>
      </c>
      <c r="C2404" s="157" t="s">
        <v>3376</v>
      </c>
      <c r="D2404" s="158">
        <v>0</v>
      </c>
      <c r="E2404" s="158">
        <v>0</v>
      </c>
      <c r="F2404" s="158">
        <v>500</v>
      </c>
      <c r="G2404" s="159">
        <v>500</v>
      </c>
    </row>
    <row r="2405" spans="1:7" ht="21.75" x14ac:dyDescent="0.25">
      <c r="A2405" s="314"/>
      <c r="B2405" s="157" t="s">
        <v>3375</v>
      </c>
      <c r="C2405" s="157" t="s">
        <v>3377</v>
      </c>
      <c r="D2405" s="158">
        <v>500</v>
      </c>
      <c r="E2405" s="158">
        <v>500</v>
      </c>
      <c r="F2405" s="158">
        <v>500</v>
      </c>
      <c r="G2405" s="159">
        <v>500</v>
      </c>
    </row>
    <row r="2406" spans="1:7" ht="21.75" x14ac:dyDescent="0.25">
      <c r="A2406" s="314"/>
      <c r="B2406" s="157" t="s">
        <v>3375</v>
      </c>
      <c r="C2406" s="157" t="s">
        <v>3378</v>
      </c>
      <c r="D2406" s="158">
        <v>500</v>
      </c>
      <c r="E2406" s="158">
        <v>500</v>
      </c>
      <c r="F2406" s="158">
        <v>500</v>
      </c>
      <c r="G2406" s="159">
        <v>500</v>
      </c>
    </row>
    <row r="2407" spans="1:7" ht="21.75" x14ac:dyDescent="0.25">
      <c r="A2407" s="314"/>
      <c r="B2407" s="157" t="s">
        <v>3379</v>
      </c>
      <c r="C2407" s="157" t="s">
        <v>3380</v>
      </c>
      <c r="D2407" s="158">
        <v>450</v>
      </c>
      <c r="E2407" s="158">
        <v>0</v>
      </c>
      <c r="F2407" s="158">
        <v>0</v>
      </c>
      <c r="G2407" s="159">
        <v>0</v>
      </c>
    </row>
    <row r="2408" spans="1:7" ht="21.75" x14ac:dyDescent="0.25">
      <c r="A2408" s="314"/>
      <c r="B2408" s="157" t="s">
        <v>3379</v>
      </c>
      <c r="C2408" s="157" t="s">
        <v>3381</v>
      </c>
      <c r="D2408" s="158">
        <v>500</v>
      </c>
      <c r="E2408" s="158">
        <v>500</v>
      </c>
      <c r="F2408" s="158">
        <v>300</v>
      </c>
      <c r="G2408" s="159">
        <v>300</v>
      </c>
    </row>
    <row r="2409" spans="1:7" ht="32.6" x14ac:dyDescent="0.25">
      <c r="A2409" s="314"/>
      <c r="B2409" s="157" t="s">
        <v>3382</v>
      </c>
      <c r="C2409" s="157" t="s">
        <v>3383</v>
      </c>
      <c r="D2409" s="158">
        <v>200</v>
      </c>
      <c r="E2409" s="158">
        <v>200</v>
      </c>
      <c r="F2409" s="158">
        <v>200</v>
      </c>
      <c r="G2409" s="159">
        <v>200</v>
      </c>
    </row>
    <row r="2410" spans="1:7" ht="21.75" x14ac:dyDescent="0.25">
      <c r="A2410" s="314"/>
      <c r="B2410" s="157" t="s">
        <v>3384</v>
      </c>
      <c r="C2410" s="157" t="s">
        <v>3385</v>
      </c>
      <c r="D2410" s="158">
        <v>500</v>
      </c>
      <c r="E2410" s="158">
        <v>0</v>
      </c>
      <c r="F2410" s="158">
        <v>0</v>
      </c>
      <c r="G2410" s="159">
        <v>0</v>
      </c>
    </row>
    <row r="2411" spans="1:7" ht="21.75" x14ac:dyDescent="0.25">
      <c r="A2411" s="314"/>
      <c r="B2411" s="157" t="s">
        <v>3384</v>
      </c>
      <c r="C2411" s="157" t="s">
        <v>3386</v>
      </c>
      <c r="D2411" s="158">
        <v>0</v>
      </c>
      <c r="E2411" s="158">
        <v>500</v>
      </c>
      <c r="F2411" s="158">
        <v>400</v>
      </c>
      <c r="G2411" s="159">
        <v>400</v>
      </c>
    </row>
    <row r="2412" spans="1:7" x14ac:dyDescent="0.25">
      <c r="A2412" s="314"/>
      <c r="B2412" s="157" t="s">
        <v>3387</v>
      </c>
      <c r="C2412" s="157" t="s">
        <v>3388</v>
      </c>
      <c r="D2412" s="158">
        <v>700</v>
      </c>
      <c r="E2412" s="158">
        <v>700</v>
      </c>
      <c r="F2412" s="158">
        <v>0</v>
      </c>
      <c r="G2412" s="159">
        <v>0</v>
      </c>
    </row>
    <row r="2413" spans="1:7" x14ac:dyDescent="0.25">
      <c r="A2413" s="314"/>
      <c r="B2413" s="157" t="s">
        <v>3387</v>
      </c>
      <c r="C2413" s="157" t="s">
        <v>3389</v>
      </c>
      <c r="D2413" s="158">
        <v>0</v>
      </c>
      <c r="E2413" s="158">
        <v>0</v>
      </c>
      <c r="F2413" s="158">
        <v>500</v>
      </c>
      <c r="G2413" s="159">
        <v>500</v>
      </c>
    </row>
    <row r="2414" spans="1:7" ht="21.75" x14ac:dyDescent="0.25">
      <c r="A2414" s="314"/>
      <c r="B2414" s="157" t="s">
        <v>3387</v>
      </c>
      <c r="C2414" s="157" t="s">
        <v>3390</v>
      </c>
      <c r="D2414" s="158">
        <v>1000</v>
      </c>
      <c r="E2414" s="158">
        <v>1000</v>
      </c>
      <c r="F2414" s="158">
        <v>1000</v>
      </c>
      <c r="G2414" s="159">
        <v>1000</v>
      </c>
    </row>
    <row r="2415" spans="1:7" ht="21.75" x14ac:dyDescent="0.25">
      <c r="A2415" s="314"/>
      <c r="B2415" s="157" t="s">
        <v>3387</v>
      </c>
      <c r="C2415" s="157" t="s">
        <v>3391</v>
      </c>
      <c r="D2415" s="158">
        <v>800</v>
      </c>
      <c r="E2415" s="158">
        <v>800</v>
      </c>
      <c r="F2415" s="158">
        <v>500</v>
      </c>
      <c r="G2415" s="159">
        <v>500</v>
      </c>
    </row>
    <row r="2416" spans="1:7" ht="21.75" x14ac:dyDescent="0.25">
      <c r="A2416" s="314"/>
      <c r="B2416" s="157" t="s">
        <v>3387</v>
      </c>
      <c r="C2416" s="157" t="s">
        <v>3392</v>
      </c>
      <c r="D2416" s="158">
        <v>600</v>
      </c>
      <c r="E2416" s="158">
        <v>400</v>
      </c>
      <c r="F2416" s="158">
        <v>600</v>
      </c>
      <c r="G2416" s="159">
        <v>600</v>
      </c>
    </row>
    <row r="2417" spans="1:7" ht="21.75" x14ac:dyDescent="0.25">
      <c r="A2417" s="314"/>
      <c r="B2417" s="157" t="s">
        <v>3387</v>
      </c>
      <c r="C2417" s="157" t="s">
        <v>3393</v>
      </c>
      <c r="D2417" s="158">
        <v>800</v>
      </c>
      <c r="E2417" s="158">
        <v>0</v>
      </c>
      <c r="F2417" s="158">
        <v>0</v>
      </c>
      <c r="G2417" s="159">
        <v>0</v>
      </c>
    </row>
    <row r="2418" spans="1:7" ht="21.75" x14ac:dyDescent="0.25">
      <c r="A2418" s="314"/>
      <c r="B2418" s="157" t="s">
        <v>3387</v>
      </c>
      <c r="C2418" s="157" t="s">
        <v>3394</v>
      </c>
      <c r="D2418" s="158">
        <v>0</v>
      </c>
      <c r="E2418" s="158">
        <v>0</v>
      </c>
      <c r="F2418" s="158">
        <v>600</v>
      </c>
      <c r="G2418" s="159">
        <v>0</v>
      </c>
    </row>
    <row r="2419" spans="1:7" ht="21.75" x14ac:dyDescent="0.25">
      <c r="A2419" s="314"/>
      <c r="B2419" s="157" t="s">
        <v>3387</v>
      </c>
      <c r="C2419" s="157" t="s">
        <v>3395</v>
      </c>
      <c r="D2419" s="158">
        <v>0</v>
      </c>
      <c r="E2419" s="158">
        <v>0</v>
      </c>
      <c r="F2419" s="158">
        <v>0</v>
      </c>
      <c r="G2419" s="159">
        <v>600</v>
      </c>
    </row>
    <row r="2420" spans="1:7" ht="32.6" x14ac:dyDescent="0.25">
      <c r="A2420" s="314"/>
      <c r="B2420" s="157" t="s">
        <v>3387</v>
      </c>
      <c r="C2420" s="157" t="s">
        <v>3396</v>
      </c>
      <c r="D2420" s="158">
        <v>0</v>
      </c>
      <c r="E2420" s="158">
        <v>800</v>
      </c>
      <c r="F2420" s="158">
        <v>0</v>
      </c>
      <c r="G2420" s="159">
        <v>0</v>
      </c>
    </row>
    <row r="2421" spans="1:7" ht="21.75" x14ac:dyDescent="0.25">
      <c r="A2421" s="314"/>
      <c r="B2421" s="157" t="s">
        <v>3397</v>
      </c>
      <c r="C2421" s="157" t="s">
        <v>3398</v>
      </c>
      <c r="D2421" s="158">
        <v>1000</v>
      </c>
      <c r="E2421" s="158">
        <v>1000</v>
      </c>
      <c r="F2421" s="158">
        <v>200</v>
      </c>
      <c r="G2421" s="159">
        <v>200</v>
      </c>
    </row>
    <row r="2422" spans="1:7" ht="21.75" x14ac:dyDescent="0.25">
      <c r="A2422" s="314"/>
      <c r="B2422" s="157" t="s">
        <v>3399</v>
      </c>
      <c r="C2422" s="157" t="s">
        <v>3400</v>
      </c>
      <c r="D2422" s="158">
        <v>600</v>
      </c>
      <c r="E2422" s="158">
        <v>600</v>
      </c>
      <c r="F2422" s="158">
        <v>400</v>
      </c>
      <c r="G2422" s="159">
        <v>400</v>
      </c>
    </row>
    <row r="2423" spans="1:7" x14ac:dyDescent="0.25">
      <c r="A2423" s="314"/>
      <c r="B2423" s="157" t="s">
        <v>3401</v>
      </c>
      <c r="C2423" s="157" t="s">
        <v>3402</v>
      </c>
      <c r="D2423" s="158">
        <v>0</v>
      </c>
      <c r="E2423" s="158">
        <v>4000</v>
      </c>
      <c r="F2423" s="158">
        <v>2000</v>
      </c>
      <c r="G2423" s="159">
        <v>2000</v>
      </c>
    </row>
    <row r="2424" spans="1:7" x14ac:dyDescent="0.25">
      <c r="A2424" s="314"/>
      <c r="B2424" s="157" t="s">
        <v>3401</v>
      </c>
      <c r="C2424" s="157" t="s">
        <v>3403</v>
      </c>
      <c r="D2424" s="158">
        <v>0</v>
      </c>
      <c r="E2424" s="158">
        <v>4000</v>
      </c>
      <c r="F2424" s="158">
        <v>2000</v>
      </c>
      <c r="G2424" s="159">
        <v>2000</v>
      </c>
    </row>
    <row r="2425" spans="1:7" x14ac:dyDescent="0.25">
      <c r="A2425" s="314"/>
      <c r="B2425" s="157" t="s">
        <v>3404</v>
      </c>
      <c r="C2425" s="157" t="s">
        <v>3405</v>
      </c>
      <c r="D2425" s="158">
        <v>0</v>
      </c>
      <c r="E2425" s="158">
        <v>0</v>
      </c>
      <c r="F2425" s="158">
        <v>500</v>
      </c>
      <c r="G2425" s="159">
        <v>500</v>
      </c>
    </row>
    <row r="2426" spans="1:7" x14ac:dyDescent="0.25">
      <c r="A2426" s="314"/>
      <c r="B2426" s="157" t="s">
        <v>3406</v>
      </c>
      <c r="C2426" s="157" t="s">
        <v>3407</v>
      </c>
      <c r="D2426" s="158">
        <v>1500</v>
      </c>
      <c r="E2426" s="158">
        <v>0</v>
      </c>
      <c r="F2426" s="158">
        <v>0</v>
      </c>
      <c r="G2426" s="159">
        <v>0</v>
      </c>
    </row>
    <row r="2427" spans="1:7" x14ac:dyDescent="0.25">
      <c r="A2427" s="314"/>
      <c r="B2427" s="157" t="s">
        <v>3406</v>
      </c>
      <c r="C2427" s="157" t="s">
        <v>3408</v>
      </c>
      <c r="D2427" s="158">
        <v>0</v>
      </c>
      <c r="E2427" s="158">
        <v>1500</v>
      </c>
      <c r="F2427" s="158">
        <v>0</v>
      </c>
      <c r="G2427" s="159">
        <v>0</v>
      </c>
    </row>
    <row r="2428" spans="1:7" ht="21.75" x14ac:dyDescent="0.25">
      <c r="A2428" s="314"/>
      <c r="B2428" s="157" t="s">
        <v>3406</v>
      </c>
      <c r="C2428" s="157" t="s">
        <v>3409</v>
      </c>
      <c r="D2428" s="158">
        <v>3750</v>
      </c>
      <c r="E2428" s="158">
        <v>3750</v>
      </c>
      <c r="F2428" s="158">
        <v>3800</v>
      </c>
      <c r="G2428" s="159">
        <v>3800</v>
      </c>
    </row>
    <row r="2429" spans="1:7" ht="21.75" x14ac:dyDescent="0.25">
      <c r="A2429" s="314"/>
      <c r="B2429" s="157" t="s">
        <v>3410</v>
      </c>
      <c r="C2429" s="157" t="s">
        <v>3411</v>
      </c>
      <c r="D2429" s="158">
        <v>400</v>
      </c>
      <c r="E2429" s="158">
        <v>400</v>
      </c>
      <c r="F2429" s="158">
        <v>200</v>
      </c>
      <c r="G2429" s="159">
        <v>200</v>
      </c>
    </row>
    <row r="2430" spans="1:7" ht="21.75" x14ac:dyDescent="0.25">
      <c r="A2430" s="314"/>
      <c r="B2430" s="157" t="s">
        <v>3410</v>
      </c>
      <c r="C2430" s="157" t="s">
        <v>3412</v>
      </c>
      <c r="D2430" s="158">
        <v>200</v>
      </c>
      <c r="E2430" s="158">
        <v>200</v>
      </c>
      <c r="F2430" s="158">
        <v>200</v>
      </c>
      <c r="G2430" s="159">
        <v>200</v>
      </c>
    </row>
    <row r="2431" spans="1:7" ht="21.75" x14ac:dyDescent="0.25">
      <c r="A2431" s="314"/>
      <c r="B2431" s="157" t="s">
        <v>3413</v>
      </c>
      <c r="C2431" s="157" t="s">
        <v>3414</v>
      </c>
      <c r="D2431" s="158">
        <v>2600</v>
      </c>
      <c r="E2431" s="158">
        <v>0</v>
      </c>
      <c r="F2431" s="158">
        <v>0</v>
      </c>
      <c r="G2431" s="159">
        <v>0</v>
      </c>
    </row>
    <row r="2432" spans="1:7" ht="21.75" x14ac:dyDescent="0.25">
      <c r="A2432" s="314"/>
      <c r="B2432" s="157" t="s">
        <v>2155</v>
      </c>
      <c r="C2432" s="157" t="s">
        <v>3415</v>
      </c>
      <c r="D2432" s="158">
        <v>2000</v>
      </c>
      <c r="E2432" s="158">
        <v>0</v>
      </c>
      <c r="F2432" s="158">
        <v>0</v>
      </c>
      <c r="G2432" s="159">
        <v>0</v>
      </c>
    </row>
    <row r="2433" spans="1:7" ht="21.75" x14ac:dyDescent="0.25">
      <c r="A2433" s="314"/>
      <c r="B2433" s="157" t="s">
        <v>2155</v>
      </c>
      <c r="C2433" s="157" t="s">
        <v>3416</v>
      </c>
      <c r="D2433" s="158">
        <v>0</v>
      </c>
      <c r="E2433" s="158">
        <v>2000</v>
      </c>
      <c r="F2433" s="158">
        <v>2000</v>
      </c>
      <c r="G2433" s="159">
        <v>2000</v>
      </c>
    </row>
    <row r="2434" spans="1:7" x14ac:dyDescent="0.25">
      <c r="A2434" s="314"/>
      <c r="B2434" s="157" t="s">
        <v>3417</v>
      </c>
      <c r="C2434" s="157" t="s">
        <v>3418</v>
      </c>
      <c r="D2434" s="158">
        <v>0</v>
      </c>
      <c r="E2434" s="158">
        <v>0</v>
      </c>
      <c r="F2434" s="158">
        <v>1000</v>
      </c>
      <c r="G2434" s="159">
        <v>0</v>
      </c>
    </row>
    <row r="2435" spans="1:7" ht="21.75" x14ac:dyDescent="0.25">
      <c r="A2435" s="314"/>
      <c r="B2435" s="157" t="s">
        <v>2158</v>
      </c>
      <c r="C2435" s="157" t="s">
        <v>3419</v>
      </c>
      <c r="D2435" s="158">
        <v>0</v>
      </c>
      <c r="E2435" s="158">
        <v>0</v>
      </c>
      <c r="F2435" s="158">
        <v>1500</v>
      </c>
      <c r="G2435" s="159">
        <v>1500</v>
      </c>
    </row>
    <row r="2436" spans="1:7" ht="21.75" x14ac:dyDescent="0.25">
      <c r="A2436" s="314"/>
      <c r="B2436" s="157" t="s">
        <v>2158</v>
      </c>
      <c r="C2436" s="157" t="s">
        <v>3420</v>
      </c>
      <c r="D2436" s="158">
        <v>0</v>
      </c>
      <c r="E2436" s="158">
        <v>1500</v>
      </c>
      <c r="F2436" s="158">
        <v>0</v>
      </c>
      <c r="G2436" s="159">
        <v>0</v>
      </c>
    </row>
    <row r="2437" spans="1:7" x14ac:dyDescent="0.25">
      <c r="A2437" s="314"/>
      <c r="B2437" s="157" t="s">
        <v>3421</v>
      </c>
      <c r="C2437" s="157" t="s">
        <v>3422</v>
      </c>
      <c r="D2437" s="158">
        <v>1000</v>
      </c>
      <c r="E2437" s="158">
        <v>1000</v>
      </c>
      <c r="F2437" s="158">
        <v>0</v>
      </c>
      <c r="G2437" s="159">
        <v>1000</v>
      </c>
    </row>
    <row r="2438" spans="1:7" ht="32.6" x14ac:dyDescent="0.25">
      <c r="A2438" s="314"/>
      <c r="B2438" s="157" t="s">
        <v>3423</v>
      </c>
      <c r="C2438" s="157" t="s">
        <v>3424</v>
      </c>
      <c r="D2438" s="158">
        <v>1500</v>
      </c>
      <c r="E2438" s="158">
        <v>0</v>
      </c>
      <c r="F2438" s="158">
        <v>0</v>
      </c>
      <c r="G2438" s="159">
        <v>0</v>
      </c>
    </row>
    <row r="2439" spans="1:7" ht="32.6" x14ac:dyDescent="0.25">
      <c r="A2439" s="314"/>
      <c r="B2439" s="157" t="s">
        <v>3425</v>
      </c>
      <c r="C2439" s="157" t="s">
        <v>3426</v>
      </c>
      <c r="D2439" s="158">
        <v>200</v>
      </c>
      <c r="E2439" s="158">
        <v>200</v>
      </c>
      <c r="F2439" s="158">
        <v>100</v>
      </c>
      <c r="G2439" s="159">
        <v>100</v>
      </c>
    </row>
    <row r="2440" spans="1:7" x14ac:dyDescent="0.25">
      <c r="A2440" s="314"/>
      <c r="B2440" s="157" t="s">
        <v>3427</v>
      </c>
      <c r="C2440" s="157" t="s">
        <v>3428</v>
      </c>
      <c r="D2440" s="158">
        <v>700</v>
      </c>
      <c r="E2440" s="158">
        <v>700</v>
      </c>
      <c r="F2440" s="158">
        <v>0</v>
      </c>
      <c r="G2440" s="159">
        <v>0</v>
      </c>
    </row>
    <row r="2441" spans="1:7" x14ac:dyDescent="0.25">
      <c r="A2441" s="314"/>
      <c r="B2441" s="157" t="s">
        <v>2171</v>
      </c>
      <c r="C2441" s="157" t="s">
        <v>3429</v>
      </c>
      <c r="D2441" s="158">
        <v>1500</v>
      </c>
      <c r="E2441" s="158">
        <v>0</v>
      </c>
      <c r="F2441" s="158">
        <v>1500</v>
      </c>
      <c r="G2441" s="159">
        <v>0</v>
      </c>
    </row>
    <row r="2442" spans="1:7" x14ac:dyDescent="0.25">
      <c r="A2442" s="314"/>
      <c r="B2442" s="157" t="s">
        <v>2171</v>
      </c>
      <c r="C2442" s="157" t="s">
        <v>3422</v>
      </c>
      <c r="D2442" s="158">
        <v>0</v>
      </c>
      <c r="E2442" s="158">
        <v>1500</v>
      </c>
      <c r="F2442" s="158">
        <v>0</v>
      </c>
      <c r="G2442" s="159">
        <v>1500</v>
      </c>
    </row>
    <row r="2443" spans="1:7" x14ac:dyDescent="0.25">
      <c r="A2443" s="314"/>
      <c r="B2443" s="157" t="s">
        <v>3430</v>
      </c>
      <c r="C2443" s="157" t="s">
        <v>3430</v>
      </c>
      <c r="D2443" s="158">
        <v>0</v>
      </c>
      <c r="E2443" s="158">
        <v>0</v>
      </c>
      <c r="F2443" s="158">
        <v>400</v>
      </c>
      <c r="G2443" s="159">
        <v>400</v>
      </c>
    </row>
    <row r="2444" spans="1:7" ht="21.75" x14ac:dyDescent="0.25">
      <c r="A2444" s="314"/>
      <c r="B2444" s="157" t="s">
        <v>3431</v>
      </c>
      <c r="C2444" s="157" t="s">
        <v>3432</v>
      </c>
      <c r="D2444" s="158">
        <v>0</v>
      </c>
      <c r="E2444" s="158">
        <v>0</v>
      </c>
      <c r="F2444" s="158">
        <v>1600</v>
      </c>
      <c r="G2444" s="159">
        <v>0</v>
      </c>
    </row>
    <row r="2445" spans="1:7" ht="21.75" x14ac:dyDescent="0.25">
      <c r="A2445" s="314"/>
      <c r="B2445" s="157" t="s">
        <v>3433</v>
      </c>
      <c r="C2445" s="157" t="s">
        <v>3432</v>
      </c>
      <c r="D2445" s="158">
        <v>0</v>
      </c>
      <c r="E2445" s="158">
        <v>1600</v>
      </c>
      <c r="F2445" s="158">
        <v>0</v>
      </c>
      <c r="G2445" s="159">
        <v>0</v>
      </c>
    </row>
    <row r="2446" spans="1:7" ht="21.75" x14ac:dyDescent="0.25">
      <c r="A2446" s="314"/>
      <c r="B2446" s="157" t="s">
        <v>3434</v>
      </c>
      <c r="C2446" s="157" t="s">
        <v>3432</v>
      </c>
      <c r="D2446" s="158">
        <v>0</v>
      </c>
      <c r="E2446" s="158">
        <v>0</v>
      </c>
      <c r="F2446" s="158">
        <v>0</v>
      </c>
      <c r="G2446" s="159">
        <v>1600</v>
      </c>
    </row>
    <row r="2447" spans="1:7" ht="54.35" x14ac:dyDescent="0.25">
      <c r="A2447" s="314"/>
      <c r="B2447" s="157" t="s">
        <v>2937</v>
      </c>
      <c r="C2447" s="157" t="s">
        <v>3435</v>
      </c>
      <c r="D2447" s="158">
        <v>0</v>
      </c>
      <c r="E2447" s="158">
        <v>0</v>
      </c>
      <c r="F2447" s="158">
        <v>48500</v>
      </c>
      <c r="G2447" s="159">
        <v>48500</v>
      </c>
    </row>
    <row r="2448" spans="1:7" ht="21.75" x14ac:dyDescent="0.25">
      <c r="A2448" s="314"/>
      <c r="B2448" s="157" t="s">
        <v>3436</v>
      </c>
      <c r="C2448" s="157" t="s">
        <v>3437</v>
      </c>
      <c r="D2448" s="158">
        <v>1600</v>
      </c>
      <c r="E2448" s="158">
        <v>0</v>
      </c>
      <c r="F2448" s="158">
        <v>0</v>
      </c>
      <c r="G2448" s="159">
        <v>0</v>
      </c>
    </row>
    <row r="2449" spans="1:7" ht="21.75" x14ac:dyDescent="0.25">
      <c r="A2449" s="314"/>
      <c r="B2449" s="157" t="s">
        <v>3438</v>
      </c>
      <c r="C2449" s="157" t="s">
        <v>3324</v>
      </c>
      <c r="D2449" s="158">
        <v>1200</v>
      </c>
      <c r="E2449" s="158">
        <v>0</v>
      </c>
      <c r="F2449" s="158">
        <v>0</v>
      </c>
      <c r="G2449" s="159">
        <v>0</v>
      </c>
    </row>
    <row r="2450" spans="1:7" ht="21.75" x14ac:dyDescent="0.25">
      <c r="A2450" s="314"/>
      <c r="B2450" s="157" t="s">
        <v>3439</v>
      </c>
      <c r="C2450" s="157" t="s">
        <v>3324</v>
      </c>
      <c r="D2450" s="158">
        <v>1200</v>
      </c>
      <c r="E2450" s="158">
        <v>0</v>
      </c>
      <c r="F2450" s="158">
        <v>0</v>
      </c>
      <c r="G2450" s="159">
        <v>0</v>
      </c>
    </row>
    <row r="2451" spans="1:7" ht="21.75" x14ac:dyDescent="0.25">
      <c r="A2451" s="314"/>
      <c r="B2451" s="157" t="s">
        <v>3440</v>
      </c>
      <c r="C2451" s="157" t="s">
        <v>3441</v>
      </c>
      <c r="D2451" s="158">
        <v>1200</v>
      </c>
      <c r="E2451" s="158">
        <v>0</v>
      </c>
      <c r="F2451" s="158">
        <v>1200</v>
      </c>
      <c r="G2451" s="159">
        <v>1200</v>
      </c>
    </row>
    <row r="2452" spans="1:7" x14ac:dyDescent="0.25">
      <c r="A2452" s="314"/>
      <c r="B2452" s="157" t="s">
        <v>3442</v>
      </c>
      <c r="C2452" s="157" t="s">
        <v>3443</v>
      </c>
      <c r="D2452" s="158">
        <v>0</v>
      </c>
      <c r="E2452" s="158">
        <v>0</v>
      </c>
      <c r="F2452" s="158">
        <v>700</v>
      </c>
      <c r="G2452" s="159">
        <v>700</v>
      </c>
    </row>
    <row r="2453" spans="1:7" x14ac:dyDescent="0.25">
      <c r="A2453" s="314"/>
      <c r="B2453" s="157" t="s">
        <v>3444</v>
      </c>
      <c r="C2453" s="157" t="s">
        <v>3445</v>
      </c>
      <c r="D2453" s="158">
        <v>400</v>
      </c>
      <c r="E2453" s="158">
        <v>400</v>
      </c>
      <c r="F2453" s="158">
        <v>400</v>
      </c>
      <c r="G2453" s="159">
        <v>400</v>
      </c>
    </row>
    <row r="2454" spans="1:7" ht="21.75" x14ac:dyDescent="0.25">
      <c r="A2454" s="314"/>
      <c r="B2454" s="157" t="s">
        <v>3446</v>
      </c>
      <c r="C2454" s="157" t="s">
        <v>3447</v>
      </c>
      <c r="D2454" s="158">
        <v>1000</v>
      </c>
      <c r="E2454" s="158">
        <v>100</v>
      </c>
      <c r="F2454" s="158">
        <v>100</v>
      </c>
      <c r="G2454" s="159">
        <v>100</v>
      </c>
    </row>
    <row r="2455" spans="1:7" ht="21.75" x14ac:dyDescent="0.25">
      <c r="A2455" s="314"/>
      <c r="B2455" s="157" t="s">
        <v>3448</v>
      </c>
      <c r="C2455" s="157" t="s">
        <v>3449</v>
      </c>
      <c r="D2455" s="158">
        <v>350</v>
      </c>
      <c r="E2455" s="158">
        <v>400</v>
      </c>
      <c r="F2455" s="158">
        <v>300</v>
      </c>
      <c r="G2455" s="159">
        <v>300</v>
      </c>
    </row>
    <row r="2456" spans="1:7" ht="21.75" x14ac:dyDescent="0.25">
      <c r="A2456" s="314"/>
      <c r="B2456" s="157" t="s">
        <v>3450</v>
      </c>
      <c r="C2456" s="157" t="s">
        <v>3451</v>
      </c>
      <c r="D2456" s="158">
        <v>0</v>
      </c>
      <c r="E2456" s="158">
        <v>0</v>
      </c>
      <c r="F2456" s="158">
        <v>700</v>
      </c>
      <c r="G2456" s="159">
        <v>700</v>
      </c>
    </row>
    <row r="2457" spans="1:7" ht="21.75" x14ac:dyDescent="0.25">
      <c r="A2457" s="314"/>
      <c r="B2457" s="157" t="s">
        <v>3452</v>
      </c>
      <c r="C2457" s="157" t="s">
        <v>3453</v>
      </c>
      <c r="D2457" s="158">
        <v>2100</v>
      </c>
      <c r="E2457" s="158">
        <v>0</v>
      </c>
      <c r="F2457" s="158">
        <v>0</v>
      </c>
      <c r="G2457" s="159">
        <v>0</v>
      </c>
    </row>
    <row r="2458" spans="1:7" x14ac:dyDescent="0.25">
      <c r="A2458" s="314"/>
      <c r="B2458" s="157" t="s">
        <v>3452</v>
      </c>
      <c r="C2458" s="157" t="s">
        <v>3452</v>
      </c>
      <c r="D2458" s="158">
        <v>0</v>
      </c>
      <c r="E2458" s="158">
        <v>2100</v>
      </c>
      <c r="F2458" s="158">
        <v>2100</v>
      </c>
      <c r="G2458" s="159">
        <v>2100</v>
      </c>
    </row>
    <row r="2459" spans="1:7" ht="21.75" x14ac:dyDescent="0.25">
      <c r="A2459" s="314"/>
      <c r="B2459" s="157" t="s">
        <v>3454</v>
      </c>
      <c r="C2459" s="157" t="s">
        <v>3455</v>
      </c>
      <c r="D2459" s="158">
        <v>0</v>
      </c>
      <c r="E2459" s="158">
        <v>1400</v>
      </c>
      <c r="F2459" s="158">
        <v>0</v>
      </c>
      <c r="G2459" s="159">
        <v>0</v>
      </c>
    </row>
    <row r="2460" spans="1:7" ht="32.6" x14ac:dyDescent="0.25">
      <c r="A2460" s="314"/>
      <c r="B2460" s="157" t="s">
        <v>3456</v>
      </c>
      <c r="C2460" s="157" t="s">
        <v>3457</v>
      </c>
      <c r="D2460" s="158">
        <v>200</v>
      </c>
      <c r="E2460" s="158">
        <v>0</v>
      </c>
      <c r="F2460" s="158">
        <v>0</v>
      </c>
      <c r="G2460" s="159">
        <v>0</v>
      </c>
    </row>
    <row r="2461" spans="1:7" ht="21.75" x14ac:dyDescent="0.25">
      <c r="A2461" s="314"/>
      <c r="B2461" s="157" t="s">
        <v>3458</v>
      </c>
      <c r="C2461" s="157" t="s">
        <v>3459</v>
      </c>
      <c r="D2461" s="158">
        <v>300</v>
      </c>
      <c r="E2461" s="158">
        <v>0</v>
      </c>
      <c r="F2461" s="158">
        <v>0</v>
      </c>
      <c r="G2461" s="159">
        <v>0</v>
      </c>
    </row>
    <row r="2462" spans="1:7" ht="43.5" x14ac:dyDescent="0.25">
      <c r="A2462" s="314"/>
      <c r="B2462" s="157" t="s">
        <v>3460</v>
      </c>
      <c r="C2462" s="157" t="s">
        <v>3461</v>
      </c>
      <c r="D2462" s="158">
        <v>0</v>
      </c>
      <c r="E2462" s="158">
        <v>0</v>
      </c>
      <c r="F2462" s="158">
        <v>0</v>
      </c>
      <c r="G2462" s="159">
        <v>800</v>
      </c>
    </row>
    <row r="2463" spans="1:7" ht="43.5" x14ac:dyDescent="0.25">
      <c r="A2463" s="314"/>
      <c r="B2463" s="157" t="s">
        <v>3462</v>
      </c>
      <c r="C2463" s="157" t="s">
        <v>3461</v>
      </c>
      <c r="D2463" s="158">
        <v>0</v>
      </c>
      <c r="E2463" s="158">
        <v>800</v>
      </c>
      <c r="F2463" s="158">
        <v>0</v>
      </c>
      <c r="G2463" s="159">
        <v>0</v>
      </c>
    </row>
    <row r="2464" spans="1:7" ht="43.5" x14ac:dyDescent="0.25">
      <c r="A2464" s="314"/>
      <c r="B2464" s="157" t="s">
        <v>3463</v>
      </c>
      <c r="C2464" s="157" t="s">
        <v>3464</v>
      </c>
      <c r="D2464" s="158">
        <v>800</v>
      </c>
      <c r="E2464" s="158">
        <v>0</v>
      </c>
      <c r="F2464" s="158">
        <v>0</v>
      </c>
      <c r="G2464" s="159">
        <v>0</v>
      </c>
    </row>
    <row r="2465" spans="1:7" ht="43.5" x14ac:dyDescent="0.25">
      <c r="A2465" s="314"/>
      <c r="B2465" s="157" t="s">
        <v>3463</v>
      </c>
      <c r="C2465" s="157" t="s">
        <v>3461</v>
      </c>
      <c r="D2465" s="158">
        <v>0</v>
      </c>
      <c r="E2465" s="158">
        <v>0</v>
      </c>
      <c r="F2465" s="158">
        <v>800</v>
      </c>
      <c r="G2465" s="159">
        <v>0</v>
      </c>
    </row>
    <row r="2466" spans="1:7" ht="21.75" x14ac:dyDescent="0.25">
      <c r="A2466" s="314"/>
      <c r="B2466" s="157" t="s">
        <v>2257</v>
      </c>
      <c r="C2466" s="157" t="s">
        <v>3465</v>
      </c>
      <c r="D2466" s="158">
        <v>0</v>
      </c>
      <c r="E2466" s="158">
        <v>3800</v>
      </c>
      <c r="F2466" s="158">
        <v>3800</v>
      </c>
      <c r="G2466" s="159">
        <v>3800</v>
      </c>
    </row>
    <row r="2467" spans="1:7" ht="21.75" x14ac:dyDescent="0.25">
      <c r="A2467" s="314"/>
      <c r="B2467" s="157" t="s">
        <v>2257</v>
      </c>
      <c r="C2467" s="157" t="s">
        <v>3466</v>
      </c>
      <c r="D2467" s="158">
        <v>3800</v>
      </c>
      <c r="E2467" s="158">
        <v>0</v>
      </c>
      <c r="F2467" s="158">
        <v>0</v>
      </c>
      <c r="G2467" s="159">
        <v>0</v>
      </c>
    </row>
    <row r="2468" spans="1:7" ht="21.75" x14ac:dyDescent="0.25">
      <c r="A2468" s="314"/>
      <c r="B2468" s="157" t="s">
        <v>3467</v>
      </c>
      <c r="C2468" s="157" t="s">
        <v>3468</v>
      </c>
      <c r="D2468" s="158">
        <v>1000</v>
      </c>
      <c r="E2468" s="158">
        <v>1000</v>
      </c>
      <c r="F2468" s="158">
        <v>0</v>
      </c>
      <c r="G2468" s="159">
        <v>1000</v>
      </c>
    </row>
    <row r="2469" spans="1:7" ht="21.75" x14ac:dyDescent="0.25">
      <c r="A2469" s="314"/>
      <c r="B2469" s="157" t="s">
        <v>3469</v>
      </c>
      <c r="C2469" s="157" t="s">
        <v>3468</v>
      </c>
      <c r="D2469" s="158">
        <v>0</v>
      </c>
      <c r="E2469" s="158">
        <v>0</v>
      </c>
      <c r="F2469" s="158">
        <v>1000</v>
      </c>
      <c r="G2469" s="159">
        <v>0</v>
      </c>
    </row>
    <row r="2470" spans="1:7" x14ac:dyDescent="0.25">
      <c r="A2470" s="314"/>
      <c r="B2470" s="157" t="s">
        <v>3470</v>
      </c>
      <c r="C2470" s="157" t="s">
        <v>3470</v>
      </c>
      <c r="D2470" s="158">
        <v>2500</v>
      </c>
      <c r="E2470" s="158">
        <v>2500</v>
      </c>
      <c r="F2470" s="158">
        <v>0</v>
      </c>
      <c r="G2470" s="159">
        <v>0</v>
      </c>
    </row>
    <row r="2471" spans="1:7" x14ac:dyDescent="0.25">
      <c r="A2471" s="314"/>
      <c r="B2471" s="157" t="s">
        <v>3470</v>
      </c>
      <c r="C2471" s="157" t="s">
        <v>3471</v>
      </c>
      <c r="D2471" s="158">
        <v>0</v>
      </c>
      <c r="E2471" s="158">
        <v>0</v>
      </c>
      <c r="F2471" s="158">
        <v>2500</v>
      </c>
      <c r="G2471" s="159">
        <v>2500</v>
      </c>
    </row>
    <row r="2472" spans="1:7" x14ac:dyDescent="0.25">
      <c r="A2472" s="314"/>
      <c r="B2472" s="157" t="s">
        <v>3472</v>
      </c>
      <c r="C2472" s="157" t="s">
        <v>3473</v>
      </c>
      <c r="D2472" s="158">
        <v>0</v>
      </c>
      <c r="E2472" s="158">
        <v>0</v>
      </c>
      <c r="F2472" s="158">
        <v>4500</v>
      </c>
      <c r="G2472" s="159">
        <v>4500</v>
      </c>
    </row>
    <row r="2473" spans="1:7" ht="21.75" x14ac:dyDescent="0.25">
      <c r="A2473" s="314"/>
      <c r="B2473" s="157" t="s">
        <v>3474</v>
      </c>
      <c r="C2473" s="157" t="s">
        <v>3475</v>
      </c>
      <c r="D2473" s="158">
        <v>8000</v>
      </c>
      <c r="E2473" s="158">
        <v>5000</v>
      </c>
      <c r="F2473" s="158">
        <v>5000</v>
      </c>
      <c r="G2473" s="159">
        <v>5000</v>
      </c>
    </row>
    <row r="2474" spans="1:7" ht="21.75" x14ac:dyDescent="0.25">
      <c r="A2474" s="314"/>
      <c r="B2474" s="157" t="s">
        <v>3476</v>
      </c>
      <c r="C2474" s="157" t="s">
        <v>3477</v>
      </c>
      <c r="D2474" s="158">
        <v>0</v>
      </c>
      <c r="E2474" s="158">
        <v>2300</v>
      </c>
      <c r="F2474" s="158">
        <v>0</v>
      </c>
      <c r="G2474" s="159">
        <v>0</v>
      </c>
    </row>
    <row r="2475" spans="1:7" ht="21.75" x14ac:dyDescent="0.25">
      <c r="A2475" s="314"/>
      <c r="B2475" s="157" t="s">
        <v>3478</v>
      </c>
      <c r="C2475" s="157" t="s">
        <v>3479</v>
      </c>
      <c r="D2475" s="158">
        <v>2300</v>
      </c>
      <c r="E2475" s="158">
        <v>0</v>
      </c>
      <c r="F2475" s="158">
        <v>0</v>
      </c>
      <c r="G2475" s="159">
        <v>0</v>
      </c>
    </row>
    <row r="2476" spans="1:7" ht="21.75" x14ac:dyDescent="0.25">
      <c r="A2476" s="314"/>
      <c r="B2476" s="157" t="s">
        <v>3480</v>
      </c>
      <c r="C2476" s="157" t="s">
        <v>3481</v>
      </c>
      <c r="D2476" s="158">
        <v>2400</v>
      </c>
      <c r="E2476" s="158">
        <v>0</v>
      </c>
      <c r="F2476" s="158">
        <v>0</v>
      </c>
      <c r="G2476" s="159">
        <v>0</v>
      </c>
    </row>
    <row r="2477" spans="1:7" ht="21.75" x14ac:dyDescent="0.25">
      <c r="A2477" s="314"/>
      <c r="B2477" s="157" t="s">
        <v>2335</v>
      </c>
      <c r="C2477" s="157" t="s">
        <v>3482</v>
      </c>
      <c r="D2477" s="158">
        <v>0</v>
      </c>
      <c r="E2477" s="158">
        <v>2000</v>
      </c>
      <c r="F2477" s="158">
        <v>2000</v>
      </c>
      <c r="G2477" s="159">
        <v>2000</v>
      </c>
    </row>
    <row r="2478" spans="1:7" x14ac:dyDescent="0.25">
      <c r="A2478" s="314"/>
      <c r="B2478" s="157" t="s">
        <v>3483</v>
      </c>
      <c r="C2478" s="157" t="s">
        <v>3484</v>
      </c>
      <c r="D2478" s="158">
        <v>0</v>
      </c>
      <c r="E2478" s="158">
        <v>0</v>
      </c>
      <c r="F2478" s="158">
        <v>2000</v>
      </c>
      <c r="G2478" s="159">
        <v>2000</v>
      </c>
    </row>
    <row r="2479" spans="1:7" ht="21.75" x14ac:dyDescent="0.25">
      <c r="A2479" s="314"/>
      <c r="B2479" s="157" t="s">
        <v>3485</v>
      </c>
      <c r="C2479" s="157" t="s">
        <v>3486</v>
      </c>
      <c r="D2479" s="158">
        <v>500</v>
      </c>
      <c r="E2479" s="158">
        <v>500</v>
      </c>
      <c r="F2479" s="158">
        <v>400</v>
      </c>
      <c r="G2479" s="159">
        <v>400</v>
      </c>
    </row>
    <row r="2480" spans="1:7" ht="21.75" x14ac:dyDescent="0.25">
      <c r="A2480" s="314"/>
      <c r="B2480" s="157" t="s">
        <v>3487</v>
      </c>
      <c r="C2480" s="157" t="s">
        <v>3488</v>
      </c>
      <c r="D2480" s="158">
        <v>0</v>
      </c>
      <c r="E2480" s="158">
        <v>200</v>
      </c>
      <c r="F2480" s="158">
        <v>200</v>
      </c>
      <c r="G2480" s="159">
        <v>200</v>
      </c>
    </row>
    <row r="2481" spans="1:7" ht="21.75" x14ac:dyDescent="0.25">
      <c r="A2481" s="314"/>
      <c r="B2481" s="157" t="s">
        <v>3487</v>
      </c>
      <c r="C2481" s="157" t="s">
        <v>3489</v>
      </c>
      <c r="D2481" s="158">
        <v>200</v>
      </c>
      <c r="E2481" s="158">
        <v>0</v>
      </c>
      <c r="F2481" s="158">
        <v>0</v>
      </c>
      <c r="G2481" s="159">
        <v>0</v>
      </c>
    </row>
    <row r="2482" spans="1:7" x14ac:dyDescent="0.25">
      <c r="A2482" s="314"/>
      <c r="B2482" s="157" t="s">
        <v>3490</v>
      </c>
      <c r="C2482" s="157" t="s">
        <v>3491</v>
      </c>
      <c r="D2482" s="158">
        <v>0</v>
      </c>
      <c r="E2482" s="158">
        <v>500</v>
      </c>
      <c r="F2482" s="158">
        <v>500</v>
      </c>
      <c r="G2482" s="159">
        <v>500</v>
      </c>
    </row>
    <row r="2483" spans="1:7" ht="21.75" x14ac:dyDescent="0.25">
      <c r="A2483" s="314"/>
      <c r="B2483" s="157" t="s">
        <v>3492</v>
      </c>
      <c r="C2483" s="157" t="s">
        <v>3493</v>
      </c>
      <c r="D2483" s="158">
        <v>500</v>
      </c>
      <c r="E2483" s="158">
        <v>0</v>
      </c>
      <c r="F2483" s="158">
        <v>0</v>
      </c>
      <c r="G2483" s="159">
        <v>0</v>
      </c>
    </row>
    <row r="2484" spans="1:7" ht="21.75" x14ac:dyDescent="0.25">
      <c r="A2484" s="314"/>
      <c r="B2484" s="157" t="s">
        <v>794</v>
      </c>
      <c r="C2484" s="157" t="s">
        <v>3494</v>
      </c>
      <c r="D2484" s="158">
        <v>500</v>
      </c>
      <c r="E2484" s="158">
        <v>500</v>
      </c>
      <c r="F2484" s="158">
        <v>100</v>
      </c>
      <c r="G2484" s="159">
        <v>100</v>
      </c>
    </row>
    <row r="2485" spans="1:7" ht="21.75" x14ac:dyDescent="0.25">
      <c r="A2485" s="314"/>
      <c r="B2485" s="157" t="s">
        <v>3495</v>
      </c>
      <c r="C2485" s="157" t="s">
        <v>3496</v>
      </c>
      <c r="D2485" s="158">
        <v>100</v>
      </c>
      <c r="E2485" s="158">
        <v>100</v>
      </c>
      <c r="F2485" s="158">
        <v>100</v>
      </c>
      <c r="G2485" s="159">
        <v>100</v>
      </c>
    </row>
    <row r="2486" spans="1:7" x14ac:dyDescent="0.25">
      <c r="A2486" s="314"/>
      <c r="B2486" s="157" t="s">
        <v>3497</v>
      </c>
      <c r="C2486" s="157" t="s">
        <v>3498</v>
      </c>
      <c r="D2486" s="158">
        <v>1600</v>
      </c>
      <c r="E2486" s="158">
        <v>0</v>
      </c>
      <c r="F2486" s="158">
        <v>0</v>
      </c>
      <c r="G2486" s="159">
        <v>0</v>
      </c>
    </row>
    <row r="2487" spans="1:7" ht="32.6" x14ac:dyDescent="0.25">
      <c r="A2487" s="314"/>
      <c r="B2487" s="157" t="s">
        <v>3499</v>
      </c>
      <c r="C2487" s="157" t="s">
        <v>3500</v>
      </c>
      <c r="D2487" s="158">
        <v>0</v>
      </c>
      <c r="E2487" s="158">
        <v>0</v>
      </c>
      <c r="F2487" s="158">
        <v>4000</v>
      </c>
      <c r="G2487" s="159">
        <v>4000</v>
      </c>
    </row>
    <row r="2488" spans="1:7" ht="21.75" x14ac:dyDescent="0.25">
      <c r="A2488" s="314"/>
      <c r="B2488" s="157" t="s">
        <v>3499</v>
      </c>
      <c r="C2488" s="157" t="s">
        <v>3501</v>
      </c>
      <c r="D2488" s="158">
        <v>0</v>
      </c>
      <c r="E2488" s="158">
        <v>0</v>
      </c>
      <c r="F2488" s="158">
        <v>0</v>
      </c>
      <c r="G2488" s="159">
        <v>1000</v>
      </c>
    </row>
    <row r="2489" spans="1:7" ht="21.75" x14ac:dyDescent="0.25">
      <c r="A2489" s="314"/>
      <c r="B2489" s="157" t="s">
        <v>3499</v>
      </c>
      <c r="C2489" s="157" t="s">
        <v>3502</v>
      </c>
      <c r="D2489" s="158">
        <v>0</v>
      </c>
      <c r="E2489" s="158">
        <v>0</v>
      </c>
      <c r="F2489" s="158">
        <v>1000</v>
      </c>
      <c r="G2489" s="159">
        <v>0</v>
      </c>
    </row>
    <row r="2490" spans="1:7" ht="21.75" x14ac:dyDescent="0.25">
      <c r="A2490" s="314"/>
      <c r="B2490" s="157" t="s">
        <v>3499</v>
      </c>
      <c r="C2490" s="157" t="s">
        <v>3503</v>
      </c>
      <c r="D2490" s="158">
        <v>0</v>
      </c>
      <c r="E2490" s="158">
        <v>1600</v>
      </c>
      <c r="F2490" s="158">
        <v>0</v>
      </c>
      <c r="G2490" s="159">
        <v>0</v>
      </c>
    </row>
    <row r="2491" spans="1:7" x14ac:dyDescent="0.25">
      <c r="A2491" s="314"/>
      <c r="B2491" s="157" t="s">
        <v>3504</v>
      </c>
      <c r="C2491" s="157" t="s">
        <v>3505</v>
      </c>
      <c r="D2491" s="158">
        <v>0</v>
      </c>
      <c r="E2491" s="158">
        <v>0</v>
      </c>
      <c r="F2491" s="158">
        <v>1600</v>
      </c>
      <c r="G2491" s="159">
        <v>1600</v>
      </c>
    </row>
    <row r="2492" spans="1:7" ht="54.35" x14ac:dyDescent="0.25">
      <c r="A2492" s="314"/>
      <c r="B2492" s="157" t="s">
        <v>2980</v>
      </c>
      <c r="C2492" s="157" t="s">
        <v>3506</v>
      </c>
      <c r="D2492" s="158">
        <v>0</v>
      </c>
      <c r="E2492" s="158">
        <v>0</v>
      </c>
      <c r="F2492" s="158">
        <v>36400</v>
      </c>
      <c r="G2492" s="159">
        <v>36400</v>
      </c>
    </row>
    <row r="2493" spans="1:7" ht="21.75" x14ac:dyDescent="0.25">
      <c r="A2493" s="314"/>
      <c r="B2493" s="157" t="s">
        <v>3507</v>
      </c>
      <c r="C2493" s="157" t="s">
        <v>3508</v>
      </c>
      <c r="D2493" s="158">
        <v>2000</v>
      </c>
      <c r="E2493" s="158">
        <v>2000</v>
      </c>
      <c r="F2493" s="158">
        <v>2000</v>
      </c>
      <c r="G2493" s="159">
        <v>2000</v>
      </c>
    </row>
    <row r="2494" spans="1:7" ht="21.75" x14ac:dyDescent="0.25">
      <c r="A2494" s="314"/>
      <c r="B2494" s="157" t="s">
        <v>2989</v>
      </c>
      <c r="C2494" s="157" t="s">
        <v>3509</v>
      </c>
      <c r="D2494" s="158">
        <v>0</v>
      </c>
      <c r="E2494" s="158">
        <v>0</v>
      </c>
      <c r="F2494" s="158">
        <v>40000</v>
      </c>
      <c r="G2494" s="159">
        <v>40000</v>
      </c>
    </row>
    <row r="2495" spans="1:7" x14ac:dyDescent="0.25">
      <c r="A2495" s="314"/>
      <c r="B2495" s="157" t="s">
        <v>3510</v>
      </c>
      <c r="C2495" s="157" t="s">
        <v>3511</v>
      </c>
      <c r="D2495" s="158">
        <v>0</v>
      </c>
      <c r="E2495" s="158">
        <v>0</v>
      </c>
      <c r="F2495" s="158">
        <v>400</v>
      </c>
      <c r="G2495" s="159">
        <v>400</v>
      </c>
    </row>
    <row r="2496" spans="1:7" ht="21.75" x14ac:dyDescent="0.25">
      <c r="A2496" s="314"/>
      <c r="B2496" s="157" t="s">
        <v>3512</v>
      </c>
      <c r="C2496" s="157" t="s">
        <v>3441</v>
      </c>
      <c r="D2496" s="158">
        <v>1200</v>
      </c>
      <c r="E2496" s="158">
        <v>0</v>
      </c>
      <c r="F2496" s="158">
        <v>1200</v>
      </c>
      <c r="G2496" s="159">
        <v>1200</v>
      </c>
    </row>
    <row r="2497" spans="1:7" ht="21.75" x14ac:dyDescent="0.25">
      <c r="A2497" s="314"/>
      <c r="B2497" s="157" t="s">
        <v>3513</v>
      </c>
      <c r="C2497" s="157" t="s">
        <v>3324</v>
      </c>
      <c r="D2497" s="158">
        <v>0</v>
      </c>
      <c r="E2497" s="158">
        <v>0</v>
      </c>
      <c r="F2497" s="158">
        <v>0</v>
      </c>
      <c r="G2497" s="159">
        <v>1200</v>
      </c>
    </row>
    <row r="2498" spans="1:7" x14ac:dyDescent="0.25">
      <c r="A2498" s="314"/>
      <c r="B2498" s="157" t="s">
        <v>3514</v>
      </c>
      <c r="C2498" s="157" t="s">
        <v>3495</v>
      </c>
      <c r="D2498" s="158">
        <v>0</v>
      </c>
      <c r="E2498" s="158">
        <v>1500</v>
      </c>
      <c r="F2498" s="158">
        <v>0</v>
      </c>
      <c r="G2498" s="159">
        <v>0</v>
      </c>
    </row>
    <row r="2499" spans="1:7" ht="32.6" x14ac:dyDescent="0.25">
      <c r="A2499" s="314"/>
      <c r="B2499" s="157" t="s">
        <v>3514</v>
      </c>
      <c r="C2499" s="157" t="s">
        <v>3515</v>
      </c>
      <c r="D2499" s="158">
        <v>0</v>
      </c>
      <c r="E2499" s="158">
        <v>0</v>
      </c>
      <c r="F2499" s="158">
        <v>16000</v>
      </c>
      <c r="G2499" s="159">
        <v>16000</v>
      </c>
    </row>
    <row r="2500" spans="1:7" ht="32.6" x14ac:dyDescent="0.25">
      <c r="A2500" s="314"/>
      <c r="B2500" s="157" t="s">
        <v>2637</v>
      </c>
      <c r="C2500" s="157" t="s">
        <v>3516</v>
      </c>
      <c r="D2500" s="158">
        <v>3000</v>
      </c>
      <c r="E2500" s="158">
        <v>0</v>
      </c>
      <c r="F2500" s="158">
        <v>0</v>
      </c>
      <c r="G2500" s="159">
        <v>0</v>
      </c>
    </row>
    <row r="2501" spans="1:7" ht="43.5" x14ac:dyDescent="0.25">
      <c r="A2501" s="314"/>
      <c r="B2501" s="157" t="s">
        <v>3517</v>
      </c>
      <c r="C2501" s="157" t="s">
        <v>3518</v>
      </c>
      <c r="D2501" s="158">
        <v>800</v>
      </c>
      <c r="E2501" s="158">
        <v>0</v>
      </c>
      <c r="F2501" s="158">
        <v>0</v>
      </c>
      <c r="G2501" s="159">
        <v>0</v>
      </c>
    </row>
    <row r="2502" spans="1:7" ht="32.6" x14ac:dyDescent="0.25">
      <c r="A2502" s="314"/>
      <c r="B2502" s="167" t="s">
        <v>3517</v>
      </c>
      <c r="C2502" s="167" t="s">
        <v>3519</v>
      </c>
      <c r="D2502" s="168">
        <v>0</v>
      </c>
      <c r="E2502" s="168">
        <v>800</v>
      </c>
      <c r="F2502" s="168">
        <v>800</v>
      </c>
      <c r="G2502" s="169">
        <v>800</v>
      </c>
    </row>
    <row r="2503" spans="1:7" x14ac:dyDescent="0.25">
      <c r="A2503" s="146">
        <v>41621</v>
      </c>
      <c r="B2503" s="145">
        <v>1</v>
      </c>
      <c r="C2503" s="144">
        <v>0.71127313999999997</v>
      </c>
    </row>
    <row r="2505" spans="1:7" ht="31.25" x14ac:dyDescent="0.25">
      <c r="A2505" s="148" t="s">
        <v>152</v>
      </c>
      <c r="B2505" s="149"/>
    </row>
    <row r="2506" spans="1:7" ht="27.2" x14ac:dyDescent="0.25">
      <c r="A2506" s="147" t="s">
        <v>161</v>
      </c>
      <c r="B2506" s="150"/>
    </row>
    <row r="2507" spans="1:7" ht="18" customHeight="1" x14ac:dyDescent="0.25">
      <c r="A2507" s="151" t="s">
        <v>162</v>
      </c>
      <c r="B2507" s="152" t="s">
        <v>163</v>
      </c>
    </row>
    <row r="2508" spans="1:7" ht="18" customHeight="1" x14ac:dyDescent="0.25">
      <c r="A2508" s="71" t="s">
        <v>164</v>
      </c>
      <c r="B2508" s="153"/>
    </row>
    <row r="2509" spans="1:7" ht="25.15" customHeight="1" x14ac:dyDescent="0.2">
      <c r="A2509" s="318" t="s">
        <v>165</v>
      </c>
      <c r="B2509" s="318"/>
    </row>
    <row r="2510" spans="1:7" ht="25.15" customHeight="1" x14ac:dyDescent="0.25">
      <c r="A2510" s="319" t="s">
        <v>9</v>
      </c>
      <c r="B2510" s="319"/>
      <c r="C2510" s="319"/>
      <c r="D2510" s="319"/>
      <c r="E2510" s="319"/>
      <c r="F2510" s="319"/>
      <c r="G2510" s="319"/>
    </row>
    <row r="2511" spans="1:7" ht="21.75" x14ac:dyDescent="0.2">
      <c r="A2511" s="154" t="s">
        <v>166</v>
      </c>
      <c r="B2511" s="155" t="s">
        <v>167</v>
      </c>
      <c r="C2511" s="155" t="s">
        <v>168</v>
      </c>
      <c r="D2511" s="155" t="s">
        <v>1</v>
      </c>
      <c r="E2511" s="155" t="s">
        <v>169</v>
      </c>
      <c r="F2511" s="155" t="s">
        <v>170</v>
      </c>
      <c r="G2511" s="156" t="s">
        <v>171</v>
      </c>
    </row>
    <row r="2512" spans="1:7" x14ac:dyDescent="0.25">
      <c r="A2512" s="313" t="s">
        <v>489</v>
      </c>
      <c r="B2512" s="157" t="s">
        <v>3003</v>
      </c>
      <c r="C2512" s="157" t="s">
        <v>3004</v>
      </c>
      <c r="D2512" s="158">
        <v>0</v>
      </c>
      <c r="E2512" s="158">
        <v>0</v>
      </c>
      <c r="F2512" s="158">
        <v>5000</v>
      </c>
      <c r="G2512" s="159">
        <v>0</v>
      </c>
    </row>
    <row r="2513" spans="1:7" x14ac:dyDescent="0.25">
      <c r="A2513" s="314"/>
      <c r="B2513" s="157" t="s">
        <v>3003</v>
      </c>
      <c r="C2513" s="157" t="s">
        <v>3520</v>
      </c>
      <c r="D2513" s="158">
        <v>0</v>
      </c>
      <c r="E2513" s="158">
        <v>0</v>
      </c>
      <c r="F2513" s="158">
        <v>0</v>
      </c>
      <c r="G2513" s="159">
        <v>5000</v>
      </c>
    </row>
    <row r="2514" spans="1:7" ht="43.5" x14ac:dyDescent="0.25">
      <c r="A2514" s="314"/>
      <c r="B2514" s="157" t="s">
        <v>3521</v>
      </c>
      <c r="C2514" s="157" t="s">
        <v>3522</v>
      </c>
      <c r="D2514" s="158">
        <v>800</v>
      </c>
      <c r="E2514" s="158">
        <v>0</v>
      </c>
      <c r="F2514" s="158">
        <v>0</v>
      </c>
      <c r="G2514" s="159">
        <v>0</v>
      </c>
    </row>
    <row r="2515" spans="1:7" ht="21.75" x14ac:dyDescent="0.25">
      <c r="A2515" s="314"/>
      <c r="B2515" s="157" t="s">
        <v>3523</v>
      </c>
      <c r="C2515" s="157" t="s">
        <v>3524</v>
      </c>
      <c r="D2515" s="158">
        <v>0</v>
      </c>
      <c r="E2515" s="158">
        <v>11000</v>
      </c>
      <c r="F2515" s="158">
        <v>0</v>
      </c>
      <c r="G2515" s="159">
        <v>0</v>
      </c>
    </row>
    <row r="2516" spans="1:7" ht="21.75" x14ac:dyDescent="0.25">
      <c r="A2516" s="314"/>
      <c r="B2516" s="157" t="s">
        <v>3523</v>
      </c>
      <c r="C2516" s="157" t="s">
        <v>3525</v>
      </c>
      <c r="D2516" s="158">
        <v>6000</v>
      </c>
      <c r="E2516" s="158">
        <v>0</v>
      </c>
      <c r="F2516" s="158">
        <v>0</v>
      </c>
      <c r="G2516" s="159">
        <v>0</v>
      </c>
    </row>
    <row r="2517" spans="1:7" x14ac:dyDescent="0.25">
      <c r="A2517" s="314"/>
      <c r="B2517" s="157" t="s">
        <v>2654</v>
      </c>
      <c r="C2517" s="157" t="s">
        <v>3526</v>
      </c>
      <c r="D2517" s="158">
        <v>800</v>
      </c>
      <c r="E2517" s="158">
        <v>800</v>
      </c>
      <c r="F2517" s="158">
        <v>0</v>
      </c>
      <c r="G2517" s="159">
        <v>0</v>
      </c>
    </row>
    <row r="2518" spans="1:7" x14ac:dyDescent="0.25">
      <c r="A2518" s="314"/>
      <c r="B2518" s="157" t="s">
        <v>2654</v>
      </c>
      <c r="C2518" s="157" t="s">
        <v>3527</v>
      </c>
      <c r="D2518" s="158">
        <v>0</v>
      </c>
      <c r="E2518" s="158">
        <v>0</v>
      </c>
      <c r="F2518" s="158">
        <v>3000</v>
      </c>
      <c r="G2518" s="159">
        <v>3000</v>
      </c>
    </row>
    <row r="2519" spans="1:7" x14ac:dyDescent="0.25">
      <c r="A2519" s="314"/>
      <c r="B2519" s="157" t="s">
        <v>2654</v>
      </c>
      <c r="C2519" s="157" t="s">
        <v>3528</v>
      </c>
      <c r="D2519" s="158">
        <v>3600</v>
      </c>
      <c r="E2519" s="158">
        <v>3600</v>
      </c>
      <c r="F2519" s="158">
        <v>3000</v>
      </c>
      <c r="G2519" s="159">
        <v>3000</v>
      </c>
    </row>
    <row r="2520" spans="1:7" x14ac:dyDescent="0.25">
      <c r="A2520" s="314"/>
      <c r="B2520" s="157" t="s">
        <v>2654</v>
      </c>
      <c r="C2520" s="157" t="s">
        <v>3529</v>
      </c>
      <c r="D2520" s="158">
        <v>2900</v>
      </c>
      <c r="E2520" s="158">
        <v>2900</v>
      </c>
      <c r="F2520" s="158">
        <v>0</v>
      </c>
      <c r="G2520" s="159">
        <v>0</v>
      </c>
    </row>
    <row r="2521" spans="1:7" x14ac:dyDescent="0.25">
      <c r="A2521" s="314"/>
      <c r="B2521" s="157" t="s">
        <v>2654</v>
      </c>
      <c r="C2521" s="157" t="s">
        <v>3530</v>
      </c>
      <c r="D2521" s="158">
        <v>0</v>
      </c>
      <c r="E2521" s="158">
        <v>0</v>
      </c>
      <c r="F2521" s="158">
        <v>4000</v>
      </c>
      <c r="G2521" s="159">
        <v>4000</v>
      </c>
    </row>
    <row r="2522" spans="1:7" x14ac:dyDescent="0.25">
      <c r="A2522" s="314"/>
      <c r="B2522" s="157" t="s">
        <v>2654</v>
      </c>
      <c r="C2522" s="157" t="s">
        <v>3531</v>
      </c>
      <c r="D2522" s="158">
        <v>6000</v>
      </c>
      <c r="E2522" s="158">
        <v>6000</v>
      </c>
      <c r="F2522" s="158">
        <v>4000</v>
      </c>
      <c r="G2522" s="159">
        <v>4000</v>
      </c>
    </row>
    <row r="2523" spans="1:7" x14ac:dyDescent="0.25">
      <c r="A2523" s="314"/>
      <c r="B2523" s="157" t="s">
        <v>2654</v>
      </c>
      <c r="C2523" s="157" t="s">
        <v>3532</v>
      </c>
      <c r="D2523" s="158">
        <v>800</v>
      </c>
      <c r="E2523" s="158">
        <v>800</v>
      </c>
      <c r="F2523" s="158">
        <v>0</v>
      </c>
      <c r="G2523" s="159">
        <v>0</v>
      </c>
    </row>
    <row r="2524" spans="1:7" x14ac:dyDescent="0.25">
      <c r="A2524" s="314"/>
      <c r="B2524" s="157" t="s">
        <v>2654</v>
      </c>
      <c r="C2524" s="157" t="s">
        <v>3533</v>
      </c>
      <c r="D2524" s="158">
        <v>0</v>
      </c>
      <c r="E2524" s="158">
        <v>0</v>
      </c>
      <c r="F2524" s="158">
        <v>1000</v>
      </c>
      <c r="G2524" s="159">
        <v>1000</v>
      </c>
    </row>
    <row r="2525" spans="1:7" x14ac:dyDescent="0.25">
      <c r="A2525" s="314"/>
      <c r="B2525" s="157" t="s">
        <v>2654</v>
      </c>
      <c r="C2525" s="157" t="s">
        <v>3534</v>
      </c>
      <c r="D2525" s="158">
        <v>1200</v>
      </c>
      <c r="E2525" s="158">
        <v>1200</v>
      </c>
      <c r="F2525" s="158">
        <v>0</v>
      </c>
      <c r="G2525" s="159">
        <v>0</v>
      </c>
    </row>
    <row r="2526" spans="1:7" x14ac:dyDescent="0.25">
      <c r="A2526" s="314"/>
      <c r="B2526" s="157" t="s">
        <v>2654</v>
      </c>
      <c r="C2526" s="157" t="s">
        <v>3535</v>
      </c>
      <c r="D2526" s="158">
        <v>0</v>
      </c>
      <c r="E2526" s="158">
        <v>0</v>
      </c>
      <c r="F2526" s="158">
        <v>2000</v>
      </c>
      <c r="G2526" s="159">
        <v>2000</v>
      </c>
    </row>
    <row r="2527" spans="1:7" x14ac:dyDescent="0.25">
      <c r="A2527" s="314"/>
      <c r="B2527" s="157" t="s">
        <v>2654</v>
      </c>
      <c r="C2527" s="157" t="s">
        <v>3536</v>
      </c>
      <c r="D2527" s="158">
        <v>2800</v>
      </c>
      <c r="E2527" s="158">
        <v>2800</v>
      </c>
      <c r="F2527" s="158">
        <v>0</v>
      </c>
      <c r="G2527" s="159">
        <v>0</v>
      </c>
    </row>
    <row r="2528" spans="1:7" x14ac:dyDescent="0.25">
      <c r="A2528" s="314"/>
      <c r="B2528" s="157" t="s">
        <v>2654</v>
      </c>
      <c r="C2528" s="157" t="s">
        <v>3537</v>
      </c>
      <c r="D2528" s="158">
        <v>0</v>
      </c>
      <c r="E2528" s="158">
        <v>0</v>
      </c>
      <c r="F2528" s="158">
        <v>2000</v>
      </c>
      <c r="G2528" s="159">
        <v>2000</v>
      </c>
    </row>
    <row r="2529" spans="1:7" ht="21.75" x14ac:dyDescent="0.25">
      <c r="A2529" s="314"/>
      <c r="B2529" s="157" t="s">
        <v>2654</v>
      </c>
      <c r="C2529" s="157" t="s">
        <v>3538</v>
      </c>
      <c r="D2529" s="158">
        <v>7200</v>
      </c>
      <c r="E2529" s="158">
        <v>7200</v>
      </c>
      <c r="F2529" s="158">
        <v>0</v>
      </c>
      <c r="G2529" s="159">
        <v>0</v>
      </c>
    </row>
    <row r="2530" spans="1:7" x14ac:dyDescent="0.25">
      <c r="A2530" s="314"/>
      <c r="B2530" s="157" t="s">
        <v>2654</v>
      </c>
      <c r="C2530" s="157" t="s">
        <v>3539</v>
      </c>
      <c r="D2530" s="158">
        <v>10000</v>
      </c>
      <c r="E2530" s="158">
        <v>10000</v>
      </c>
      <c r="F2530" s="158">
        <v>6500</v>
      </c>
      <c r="G2530" s="159">
        <v>6500</v>
      </c>
    </row>
    <row r="2531" spans="1:7" x14ac:dyDescent="0.25">
      <c r="A2531" s="314"/>
      <c r="B2531" s="157" t="s">
        <v>2654</v>
      </c>
      <c r="C2531" s="157" t="s">
        <v>3540</v>
      </c>
      <c r="D2531" s="158">
        <v>2000</v>
      </c>
      <c r="E2531" s="158">
        <v>2000</v>
      </c>
      <c r="F2531" s="158">
        <v>0</v>
      </c>
      <c r="G2531" s="159">
        <v>0</v>
      </c>
    </row>
    <row r="2532" spans="1:7" x14ac:dyDescent="0.25">
      <c r="A2532" s="314"/>
      <c r="B2532" s="157" t="s">
        <v>2654</v>
      </c>
      <c r="C2532" s="157" t="s">
        <v>3541</v>
      </c>
      <c r="D2532" s="158">
        <v>0</v>
      </c>
      <c r="E2532" s="158">
        <v>0</v>
      </c>
      <c r="F2532" s="158">
        <v>3000</v>
      </c>
      <c r="G2532" s="159">
        <v>3000</v>
      </c>
    </row>
    <row r="2533" spans="1:7" x14ac:dyDescent="0.25">
      <c r="A2533" s="314"/>
      <c r="B2533" s="157" t="s">
        <v>2654</v>
      </c>
      <c r="C2533" s="157" t="s">
        <v>3542</v>
      </c>
      <c r="D2533" s="158">
        <v>0</v>
      </c>
      <c r="E2533" s="158">
        <v>0</v>
      </c>
      <c r="F2533" s="158">
        <v>0</v>
      </c>
      <c r="G2533" s="159">
        <v>2400</v>
      </c>
    </row>
    <row r="2534" spans="1:7" ht="21.75" x14ac:dyDescent="0.25">
      <c r="A2534" s="314"/>
      <c r="B2534" s="157" t="s">
        <v>2349</v>
      </c>
      <c r="C2534" s="157" t="s">
        <v>3543</v>
      </c>
      <c r="D2534" s="158">
        <v>0</v>
      </c>
      <c r="E2534" s="158">
        <v>0</v>
      </c>
      <c r="F2534" s="158">
        <v>700</v>
      </c>
      <c r="G2534" s="159">
        <v>0</v>
      </c>
    </row>
    <row r="2535" spans="1:7" ht="21.75" x14ac:dyDescent="0.25">
      <c r="A2535" s="314"/>
      <c r="B2535" s="157" t="s">
        <v>2349</v>
      </c>
      <c r="C2535" s="157" t="s">
        <v>3544</v>
      </c>
      <c r="D2535" s="158">
        <v>0</v>
      </c>
      <c r="E2535" s="158">
        <v>0</v>
      </c>
      <c r="F2535" s="158">
        <v>0</v>
      </c>
      <c r="G2535" s="159">
        <v>700</v>
      </c>
    </row>
    <row r="2536" spans="1:7" x14ac:dyDescent="0.25">
      <c r="A2536" s="314"/>
      <c r="B2536" s="157" t="s">
        <v>3545</v>
      </c>
      <c r="C2536" s="157" t="s">
        <v>3546</v>
      </c>
      <c r="D2536" s="158">
        <v>0</v>
      </c>
      <c r="E2536" s="158">
        <v>0</v>
      </c>
      <c r="F2536" s="158">
        <v>0</v>
      </c>
      <c r="G2536" s="159">
        <v>800</v>
      </c>
    </row>
    <row r="2537" spans="1:7" x14ac:dyDescent="0.25">
      <c r="A2537" s="314"/>
      <c r="B2537" s="157" t="s">
        <v>3547</v>
      </c>
      <c r="C2537" s="157" t="s">
        <v>3546</v>
      </c>
      <c r="D2537" s="158">
        <v>0</v>
      </c>
      <c r="E2537" s="158">
        <v>0</v>
      </c>
      <c r="F2537" s="158">
        <v>800</v>
      </c>
      <c r="G2537" s="159">
        <v>0</v>
      </c>
    </row>
    <row r="2538" spans="1:7" x14ac:dyDescent="0.25">
      <c r="A2538" s="314"/>
      <c r="B2538" s="157" t="s">
        <v>3548</v>
      </c>
      <c r="C2538" s="157" t="s">
        <v>3549</v>
      </c>
      <c r="D2538" s="158">
        <v>800</v>
      </c>
      <c r="E2538" s="158">
        <v>0</v>
      </c>
      <c r="F2538" s="158">
        <v>0</v>
      </c>
      <c r="G2538" s="159">
        <v>0</v>
      </c>
    </row>
    <row r="2539" spans="1:7" ht="43.5" x14ac:dyDescent="0.25">
      <c r="A2539" s="314"/>
      <c r="B2539" s="157" t="s">
        <v>3550</v>
      </c>
      <c r="C2539" s="157" t="s">
        <v>3551</v>
      </c>
      <c r="D2539" s="158">
        <v>1500</v>
      </c>
      <c r="E2539" s="158">
        <v>0</v>
      </c>
      <c r="F2539" s="158">
        <v>0</v>
      </c>
      <c r="G2539" s="159">
        <v>0</v>
      </c>
    </row>
    <row r="2540" spans="1:7" x14ac:dyDescent="0.25">
      <c r="A2540" s="314"/>
      <c r="B2540" s="157" t="s">
        <v>3552</v>
      </c>
      <c r="C2540" s="157" t="s">
        <v>3552</v>
      </c>
      <c r="D2540" s="158">
        <v>4300</v>
      </c>
      <c r="E2540" s="158">
        <v>4300</v>
      </c>
      <c r="F2540" s="158">
        <v>0</v>
      </c>
      <c r="G2540" s="159">
        <v>0</v>
      </c>
    </row>
    <row r="2541" spans="1:7" x14ac:dyDescent="0.25">
      <c r="A2541" s="314"/>
      <c r="B2541" s="157" t="s">
        <v>3553</v>
      </c>
      <c r="C2541" s="157" t="s">
        <v>3554</v>
      </c>
      <c r="D2541" s="158">
        <v>0</v>
      </c>
      <c r="E2541" s="158">
        <v>1800</v>
      </c>
      <c r="F2541" s="158">
        <v>0</v>
      </c>
      <c r="G2541" s="159">
        <v>0</v>
      </c>
    </row>
    <row r="2542" spans="1:7" ht="21.75" x14ac:dyDescent="0.25">
      <c r="A2542" s="314"/>
      <c r="B2542" s="157" t="s">
        <v>3553</v>
      </c>
      <c r="C2542" s="157" t="s">
        <v>3555</v>
      </c>
      <c r="D2542" s="158">
        <v>1800</v>
      </c>
      <c r="E2542" s="158">
        <v>0</v>
      </c>
      <c r="F2542" s="158">
        <v>2000</v>
      </c>
      <c r="G2542" s="159">
        <v>2000</v>
      </c>
    </row>
    <row r="2543" spans="1:7" x14ac:dyDescent="0.25">
      <c r="A2543" s="314"/>
      <c r="B2543" s="157" t="s">
        <v>3556</v>
      </c>
      <c r="C2543" s="157" t="s">
        <v>3557</v>
      </c>
      <c r="D2543" s="158">
        <v>800</v>
      </c>
      <c r="E2543" s="158">
        <v>0</v>
      </c>
      <c r="F2543" s="158">
        <v>0</v>
      </c>
      <c r="G2543" s="159">
        <v>0</v>
      </c>
    </row>
    <row r="2544" spans="1:7" ht="21.75" x14ac:dyDescent="0.25">
      <c r="A2544" s="314"/>
      <c r="B2544" s="157" t="s">
        <v>3558</v>
      </c>
      <c r="C2544" s="157" t="s">
        <v>3559</v>
      </c>
      <c r="D2544" s="158">
        <v>800</v>
      </c>
      <c r="E2544" s="158">
        <v>0</v>
      </c>
      <c r="F2544" s="158">
        <v>0</v>
      </c>
      <c r="G2544" s="159">
        <v>0</v>
      </c>
    </row>
    <row r="2545" spans="1:7" ht="21.75" x14ac:dyDescent="0.25">
      <c r="A2545" s="314"/>
      <c r="B2545" s="157" t="s">
        <v>3558</v>
      </c>
      <c r="C2545" s="157" t="s">
        <v>3560</v>
      </c>
      <c r="D2545" s="158">
        <v>0</v>
      </c>
      <c r="E2545" s="158">
        <v>800</v>
      </c>
      <c r="F2545" s="158">
        <v>800</v>
      </c>
      <c r="G2545" s="159">
        <v>800</v>
      </c>
    </row>
    <row r="2546" spans="1:7" x14ac:dyDescent="0.25">
      <c r="A2546" s="314"/>
      <c r="B2546" s="157" t="s">
        <v>3016</v>
      </c>
      <c r="C2546" s="157" t="s">
        <v>3561</v>
      </c>
      <c r="D2546" s="158">
        <v>0</v>
      </c>
      <c r="E2546" s="158">
        <v>0</v>
      </c>
      <c r="F2546" s="158">
        <v>3000</v>
      </c>
      <c r="G2546" s="159">
        <v>0</v>
      </c>
    </row>
    <row r="2547" spans="1:7" x14ac:dyDescent="0.25">
      <c r="A2547" s="314"/>
      <c r="B2547" s="157" t="s">
        <v>3016</v>
      </c>
      <c r="C2547" s="157" t="s">
        <v>3562</v>
      </c>
      <c r="D2547" s="158">
        <v>0</v>
      </c>
      <c r="E2547" s="158">
        <v>0</v>
      </c>
      <c r="F2547" s="158">
        <v>0</v>
      </c>
      <c r="G2547" s="159">
        <v>3000</v>
      </c>
    </row>
    <row r="2548" spans="1:7" x14ac:dyDescent="0.25">
      <c r="A2548" s="314"/>
      <c r="B2548" s="157" t="s">
        <v>3563</v>
      </c>
      <c r="C2548" s="157" t="s">
        <v>3564</v>
      </c>
      <c r="D2548" s="158">
        <v>1650</v>
      </c>
      <c r="E2548" s="158">
        <v>1650</v>
      </c>
      <c r="F2548" s="158">
        <v>0</v>
      </c>
      <c r="G2548" s="159">
        <v>0</v>
      </c>
    </row>
    <row r="2549" spans="1:7" ht="21.75" x14ac:dyDescent="0.25">
      <c r="A2549" s="314"/>
      <c r="B2549" s="157" t="s">
        <v>3565</v>
      </c>
      <c r="C2549" s="157" t="s">
        <v>3566</v>
      </c>
      <c r="D2549" s="158">
        <v>800</v>
      </c>
      <c r="E2549" s="158">
        <v>800</v>
      </c>
      <c r="F2549" s="158">
        <v>500</v>
      </c>
      <c r="G2549" s="159">
        <v>500</v>
      </c>
    </row>
    <row r="2550" spans="1:7" x14ac:dyDescent="0.25">
      <c r="A2550" s="314"/>
      <c r="B2550" s="157" t="s">
        <v>3567</v>
      </c>
      <c r="C2550" s="157" t="s">
        <v>3568</v>
      </c>
      <c r="D2550" s="158">
        <v>0</v>
      </c>
      <c r="E2550" s="158">
        <v>0</v>
      </c>
      <c r="F2550" s="158">
        <v>1600</v>
      </c>
      <c r="G2550" s="159">
        <v>1600</v>
      </c>
    </row>
    <row r="2551" spans="1:7" x14ac:dyDescent="0.25">
      <c r="A2551" s="314"/>
      <c r="B2551" s="157" t="s">
        <v>2700</v>
      </c>
      <c r="C2551" s="157" t="s">
        <v>3569</v>
      </c>
      <c r="D2551" s="158">
        <v>4000</v>
      </c>
      <c r="E2551" s="158">
        <v>0</v>
      </c>
      <c r="F2551" s="158">
        <v>0</v>
      </c>
      <c r="G2551" s="159">
        <v>0</v>
      </c>
    </row>
    <row r="2552" spans="1:7" x14ac:dyDescent="0.25">
      <c r="A2552" s="314"/>
      <c r="B2552" s="157" t="s">
        <v>2700</v>
      </c>
      <c r="C2552" s="157" t="s">
        <v>3403</v>
      </c>
      <c r="D2552" s="158">
        <v>4400</v>
      </c>
      <c r="E2552" s="158">
        <v>0</v>
      </c>
      <c r="F2552" s="158">
        <v>0</v>
      </c>
      <c r="G2552" s="159">
        <v>0</v>
      </c>
    </row>
    <row r="2553" spans="1:7" x14ac:dyDescent="0.25">
      <c r="A2553" s="314"/>
      <c r="B2553" s="157" t="s">
        <v>3570</v>
      </c>
      <c r="C2553" s="157" t="s">
        <v>3571</v>
      </c>
      <c r="D2553" s="158">
        <v>1200</v>
      </c>
      <c r="E2553" s="158">
        <v>1200</v>
      </c>
      <c r="F2553" s="158">
        <v>1200</v>
      </c>
      <c r="G2553" s="159">
        <v>1200</v>
      </c>
    </row>
    <row r="2554" spans="1:7" ht="21.75" x14ac:dyDescent="0.25">
      <c r="A2554" s="314"/>
      <c r="B2554" s="157" t="s">
        <v>3020</v>
      </c>
      <c r="C2554" s="157" t="s">
        <v>3022</v>
      </c>
      <c r="D2554" s="158">
        <v>0</v>
      </c>
      <c r="E2554" s="158">
        <v>0</v>
      </c>
      <c r="F2554" s="158">
        <v>24000</v>
      </c>
      <c r="G2554" s="159">
        <v>24000</v>
      </c>
    </row>
    <row r="2555" spans="1:7" x14ac:dyDescent="0.25">
      <c r="A2555" s="314"/>
      <c r="B2555" s="157" t="s">
        <v>2708</v>
      </c>
      <c r="C2555" s="157" t="s">
        <v>3572</v>
      </c>
      <c r="D2555" s="158">
        <v>1000</v>
      </c>
      <c r="E2555" s="158">
        <v>1000</v>
      </c>
      <c r="F2555" s="158">
        <v>1000</v>
      </c>
      <c r="G2555" s="159">
        <v>1000</v>
      </c>
    </row>
    <row r="2556" spans="1:7" ht="32.6" x14ac:dyDescent="0.25">
      <c r="A2556" s="314"/>
      <c r="B2556" s="157" t="s">
        <v>3029</v>
      </c>
      <c r="C2556" s="157" t="s">
        <v>3573</v>
      </c>
      <c r="D2556" s="158">
        <v>0</v>
      </c>
      <c r="E2556" s="158">
        <v>0</v>
      </c>
      <c r="F2556" s="158">
        <v>50000</v>
      </c>
      <c r="G2556" s="159">
        <v>0</v>
      </c>
    </row>
    <row r="2557" spans="1:7" ht="43.5" x14ac:dyDescent="0.25">
      <c r="A2557" s="314"/>
      <c r="B2557" s="157" t="s">
        <v>3029</v>
      </c>
      <c r="C2557" s="157" t="s">
        <v>3574</v>
      </c>
      <c r="D2557" s="158">
        <v>0</v>
      </c>
      <c r="E2557" s="158">
        <v>0</v>
      </c>
      <c r="F2557" s="158">
        <v>0</v>
      </c>
      <c r="G2557" s="159">
        <v>45000</v>
      </c>
    </row>
    <row r="2558" spans="1:7" ht="43.5" x14ac:dyDescent="0.25">
      <c r="A2558" s="314"/>
      <c r="B2558" s="157" t="s">
        <v>3029</v>
      </c>
      <c r="C2558" s="157" t="s">
        <v>3575</v>
      </c>
      <c r="D2558" s="158">
        <v>0</v>
      </c>
      <c r="E2558" s="158">
        <v>0</v>
      </c>
      <c r="F2558" s="158">
        <v>45000</v>
      </c>
      <c r="G2558" s="159">
        <v>0</v>
      </c>
    </row>
    <row r="2559" spans="1:7" ht="21.75" x14ac:dyDescent="0.25">
      <c r="A2559" s="314"/>
      <c r="B2559" s="157" t="s">
        <v>3032</v>
      </c>
      <c r="C2559" s="157" t="s">
        <v>3576</v>
      </c>
      <c r="D2559" s="158">
        <v>0</v>
      </c>
      <c r="E2559" s="158">
        <v>0</v>
      </c>
      <c r="F2559" s="158">
        <v>2000</v>
      </c>
      <c r="G2559" s="159">
        <v>0</v>
      </c>
    </row>
    <row r="2560" spans="1:7" ht="21.75" x14ac:dyDescent="0.25">
      <c r="A2560" s="314"/>
      <c r="B2560" s="157" t="s">
        <v>3032</v>
      </c>
      <c r="C2560" s="157" t="s">
        <v>3577</v>
      </c>
      <c r="D2560" s="158">
        <v>0</v>
      </c>
      <c r="E2560" s="158">
        <v>0</v>
      </c>
      <c r="F2560" s="158">
        <v>0</v>
      </c>
      <c r="G2560" s="159">
        <v>2000</v>
      </c>
    </row>
    <row r="2561" spans="1:7" ht="21.75" x14ac:dyDescent="0.25">
      <c r="A2561" s="314"/>
      <c r="B2561" s="157" t="s">
        <v>3578</v>
      </c>
      <c r="C2561" s="157" t="s">
        <v>3579</v>
      </c>
      <c r="D2561" s="158">
        <v>500</v>
      </c>
      <c r="E2561" s="158">
        <v>500</v>
      </c>
      <c r="F2561" s="158">
        <v>400</v>
      </c>
      <c r="G2561" s="159">
        <v>400</v>
      </c>
    </row>
    <row r="2562" spans="1:7" x14ac:dyDescent="0.25">
      <c r="A2562" s="314"/>
      <c r="B2562" s="157" t="s">
        <v>3580</v>
      </c>
      <c r="C2562" s="157" t="s">
        <v>3581</v>
      </c>
      <c r="D2562" s="158">
        <v>0</v>
      </c>
      <c r="E2562" s="158">
        <v>0</v>
      </c>
      <c r="F2562" s="158">
        <v>30000</v>
      </c>
      <c r="G2562" s="159">
        <v>0</v>
      </c>
    </row>
    <row r="2563" spans="1:7" ht="21.75" x14ac:dyDescent="0.25">
      <c r="A2563" s="314"/>
      <c r="B2563" s="157" t="s">
        <v>3582</v>
      </c>
      <c r="C2563" s="157" t="s">
        <v>3583</v>
      </c>
      <c r="D2563" s="158">
        <v>300</v>
      </c>
      <c r="E2563" s="158">
        <v>300</v>
      </c>
      <c r="F2563" s="158">
        <v>0</v>
      </c>
      <c r="G2563" s="159">
        <v>0</v>
      </c>
    </row>
    <row r="2564" spans="1:7" x14ac:dyDescent="0.25">
      <c r="A2564" s="314"/>
      <c r="B2564" s="157" t="s">
        <v>3584</v>
      </c>
      <c r="C2564" s="157" t="s">
        <v>3585</v>
      </c>
      <c r="D2564" s="158">
        <v>400</v>
      </c>
      <c r="E2564" s="158">
        <v>400</v>
      </c>
      <c r="F2564" s="158">
        <v>400</v>
      </c>
      <c r="G2564" s="159">
        <v>400</v>
      </c>
    </row>
    <row r="2565" spans="1:7" ht="43.5" x14ac:dyDescent="0.25">
      <c r="A2565" s="314"/>
      <c r="B2565" s="157" t="s">
        <v>3586</v>
      </c>
      <c r="C2565" s="157" t="s">
        <v>3587</v>
      </c>
      <c r="D2565" s="158">
        <v>2800</v>
      </c>
      <c r="E2565" s="158">
        <v>2800</v>
      </c>
      <c r="F2565" s="158">
        <v>2800</v>
      </c>
      <c r="G2565" s="159">
        <v>2800</v>
      </c>
    </row>
    <row r="2566" spans="1:7" ht="43.5" x14ac:dyDescent="0.25">
      <c r="A2566" s="314"/>
      <c r="B2566" s="157" t="s">
        <v>3586</v>
      </c>
      <c r="C2566" s="157" t="s">
        <v>3588</v>
      </c>
      <c r="D2566" s="158">
        <v>2600</v>
      </c>
      <c r="E2566" s="158">
        <v>2600</v>
      </c>
      <c r="F2566" s="158">
        <v>2600</v>
      </c>
      <c r="G2566" s="159">
        <v>2600</v>
      </c>
    </row>
    <row r="2567" spans="1:7" ht="21.75" x14ac:dyDescent="0.25">
      <c r="A2567" s="314"/>
      <c r="B2567" s="157" t="s">
        <v>3589</v>
      </c>
      <c r="C2567" s="157" t="s">
        <v>3590</v>
      </c>
      <c r="D2567" s="158">
        <v>1750</v>
      </c>
      <c r="E2567" s="158">
        <v>0</v>
      </c>
      <c r="F2567" s="158">
        <v>0</v>
      </c>
      <c r="G2567" s="159">
        <v>0</v>
      </c>
    </row>
    <row r="2568" spans="1:7" ht="21.75" x14ac:dyDescent="0.25">
      <c r="A2568" s="314"/>
      <c r="B2568" s="157" t="s">
        <v>3589</v>
      </c>
      <c r="C2568" s="157" t="s">
        <v>3591</v>
      </c>
      <c r="D2568" s="158">
        <v>0</v>
      </c>
      <c r="E2568" s="158">
        <v>0</v>
      </c>
      <c r="F2568" s="158">
        <v>3800</v>
      </c>
      <c r="G2568" s="159">
        <v>3800</v>
      </c>
    </row>
    <row r="2569" spans="1:7" ht="21.75" x14ac:dyDescent="0.25">
      <c r="A2569" s="314"/>
      <c r="B2569" s="157" t="s">
        <v>3592</v>
      </c>
      <c r="C2569" s="157" t="s">
        <v>3593</v>
      </c>
      <c r="D2569" s="158">
        <v>0</v>
      </c>
      <c r="E2569" s="158">
        <v>700</v>
      </c>
      <c r="F2569" s="158">
        <v>800</v>
      </c>
      <c r="G2569" s="159">
        <v>800</v>
      </c>
    </row>
    <row r="2570" spans="1:7" ht="21.75" x14ac:dyDescent="0.25">
      <c r="A2570" s="314"/>
      <c r="B2570" s="157" t="s">
        <v>3592</v>
      </c>
      <c r="C2570" s="157" t="s">
        <v>3594</v>
      </c>
      <c r="D2570" s="158">
        <v>600</v>
      </c>
      <c r="E2570" s="158">
        <v>0</v>
      </c>
      <c r="F2570" s="158">
        <v>0</v>
      </c>
      <c r="G2570" s="159">
        <v>0</v>
      </c>
    </row>
    <row r="2571" spans="1:7" ht="21.75" x14ac:dyDescent="0.25">
      <c r="A2571" s="314"/>
      <c r="B2571" s="157" t="s">
        <v>2394</v>
      </c>
      <c r="C2571" s="157" t="s">
        <v>3595</v>
      </c>
      <c r="D2571" s="158">
        <v>700</v>
      </c>
      <c r="E2571" s="158">
        <v>0</v>
      </c>
      <c r="F2571" s="158">
        <v>0</v>
      </c>
      <c r="G2571" s="159">
        <v>0</v>
      </c>
    </row>
    <row r="2572" spans="1:7" ht="21.75" x14ac:dyDescent="0.25">
      <c r="A2572" s="314"/>
      <c r="B2572" s="157" t="s">
        <v>2394</v>
      </c>
      <c r="C2572" s="157" t="s">
        <v>3596</v>
      </c>
      <c r="D2572" s="158">
        <v>0</v>
      </c>
      <c r="E2572" s="158">
        <v>700</v>
      </c>
      <c r="F2572" s="158">
        <v>0</v>
      </c>
      <c r="G2572" s="159">
        <v>500</v>
      </c>
    </row>
    <row r="2573" spans="1:7" ht="21.75" x14ac:dyDescent="0.25">
      <c r="A2573" s="314"/>
      <c r="B2573" s="157" t="s">
        <v>2394</v>
      </c>
      <c r="C2573" s="157" t="s">
        <v>3597</v>
      </c>
      <c r="D2573" s="158">
        <v>0</v>
      </c>
      <c r="E2573" s="158">
        <v>0</v>
      </c>
      <c r="F2573" s="158">
        <v>500</v>
      </c>
      <c r="G2573" s="159">
        <v>0</v>
      </c>
    </row>
    <row r="2574" spans="1:7" ht="21.75" x14ac:dyDescent="0.25">
      <c r="A2574" s="314"/>
      <c r="B2574" s="157" t="s">
        <v>3598</v>
      </c>
      <c r="C2574" s="157" t="s">
        <v>3599</v>
      </c>
      <c r="D2574" s="158">
        <v>9000</v>
      </c>
      <c r="E2574" s="158">
        <v>9000</v>
      </c>
      <c r="F2574" s="158">
        <v>9000</v>
      </c>
      <c r="G2574" s="159">
        <v>9000</v>
      </c>
    </row>
    <row r="2575" spans="1:7" ht="21.75" x14ac:dyDescent="0.25">
      <c r="A2575" s="314"/>
      <c r="B2575" s="157" t="s">
        <v>3600</v>
      </c>
      <c r="C2575" s="157" t="s">
        <v>3601</v>
      </c>
      <c r="D2575" s="158">
        <v>200</v>
      </c>
      <c r="E2575" s="158">
        <v>0</v>
      </c>
      <c r="F2575" s="158">
        <v>0</v>
      </c>
      <c r="G2575" s="159">
        <v>0</v>
      </c>
    </row>
    <row r="2576" spans="1:7" x14ac:dyDescent="0.25">
      <c r="A2576" s="314"/>
      <c r="B2576" s="157" t="s">
        <v>3600</v>
      </c>
      <c r="C2576" s="157" t="s">
        <v>3602</v>
      </c>
      <c r="D2576" s="158">
        <v>0</v>
      </c>
      <c r="E2576" s="158">
        <v>200</v>
      </c>
      <c r="F2576" s="158">
        <v>100</v>
      </c>
      <c r="G2576" s="159">
        <v>100</v>
      </c>
    </row>
    <row r="2577" spans="1:7" ht="76.099999999999994" x14ac:dyDescent="0.25">
      <c r="A2577" s="314"/>
      <c r="B2577" s="157" t="s">
        <v>3603</v>
      </c>
      <c r="C2577" s="157" t="s">
        <v>3604</v>
      </c>
      <c r="D2577" s="158">
        <v>0</v>
      </c>
      <c r="E2577" s="158">
        <v>0</v>
      </c>
      <c r="F2577" s="158">
        <v>5000</v>
      </c>
      <c r="G2577" s="159">
        <v>5000</v>
      </c>
    </row>
    <row r="2578" spans="1:7" x14ac:dyDescent="0.25">
      <c r="A2578" s="314"/>
      <c r="B2578" s="157" t="s">
        <v>3603</v>
      </c>
      <c r="C2578" s="157" t="s">
        <v>3605</v>
      </c>
      <c r="D2578" s="158">
        <v>200</v>
      </c>
      <c r="E2578" s="158">
        <v>200</v>
      </c>
      <c r="F2578" s="158">
        <v>0</v>
      </c>
      <c r="G2578" s="159">
        <v>0</v>
      </c>
    </row>
    <row r="2579" spans="1:7" x14ac:dyDescent="0.25">
      <c r="A2579" s="314"/>
      <c r="B2579" s="157" t="s">
        <v>3606</v>
      </c>
      <c r="C2579" s="157" t="s">
        <v>3607</v>
      </c>
      <c r="D2579" s="158">
        <v>8000</v>
      </c>
      <c r="E2579" s="158">
        <v>0</v>
      </c>
      <c r="F2579" s="158">
        <v>0</v>
      </c>
      <c r="G2579" s="159">
        <v>0</v>
      </c>
    </row>
    <row r="2580" spans="1:7" x14ac:dyDescent="0.25">
      <c r="A2580" s="314"/>
      <c r="B2580" s="157" t="s">
        <v>3606</v>
      </c>
      <c r="C2580" s="157" t="s">
        <v>3608</v>
      </c>
      <c r="D2580" s="158">
        <v>0</v>
      </c>
      <c r="E2580" s="158">
        <v>8000</v>
      </c>
      <c r="F2580" s="158">
        <v>8000</v>
      </c>
      <c r="G2580" s="159">
        <v>8000</v>
      </c>
    </row>
    <row r="2581" spans="1:7" x14ac:dyDescent="0.25">
      <c r="A2581" s="314"/>
      <c r="B2581" s="157" t="s">
        <v>3609</v>
      </c>
      <c r="C2581" s="157" t="s">
        <v>3610</v>
      </c>
      <c r="D2581" s="158">
        <v>8500</v>
      </c>
      <c r="E2581" s="158">
        <v>0</v>
      </c>
      <c r="F2581" s="158">
        <v>0</v>
      </c>
      <c r="G2581" s="159">
        <v>0</v>
      </c>
    </row>
    <row r="2582" spans="1:7" ht="21.75" x14ac:dyDescent="0.25">
      <c r="A2582" s="314"/>
      <c r="B2582" s="157" t="s">
        <v>3611</v>
      </c>
      <c r="C2582" s="157" t="s">
        <v>3612</v>
      </c>
      <c r="D2582" s="158">
        <v>0</v>
      </c>
      <c r="E2582" s="158">
        <v>10000</v>
      </c>
      <c r="F2582" s="158">
        <v>0</v>
      </c>
      <c r="G2582" s="159">
        <v>0</v>
      </c>
    </row>
    <row r="2583" spans="1:7" ht="21.75" x14ac:dyDescent="0.25">
      <c r="A2583" s="314"/>
      <c r="B2583" s="157" t="s">
        <v>3613</v>
      </c>
      <c r="C2583" s="157" t="s">
        <v>3614</v>
      </c>
      <c r="D2583" s="158">
        <v>600</v>
      </c>
      <c r="E2583" s="158">
        <v>600</v>
      </c>
      <c r="F2583" s="158">
        <v>0</v>
      </c>
      <c r="G2583" s="159">
        <v>0</v>
      </c>
    </row>
    <row r="2584" spans="1:7" ht="21.75" x14ac:dyDescent="0.25">
      <c r="A2584" s="314"/>
      <c r="B2584" s="157" t="s">
        <v>3615</v>
      </c>
      <c r="C2584" s="157" t="s">
        <v>3616</v>
      </c>
      <c r="D2584" s="158">
        <v>800</v>
      </c>
      <c r="E2584" s="158">
        <v>800</v>
      </c>
      <c r="F2584" s="158">
        <v>200</v>
      </c>
      <c r="G2584" s="159">
        <v>200</v>
      </c>
    </row>
    <row r="2585" spans="1:7" ht="21.75" x14ac:dyDescent="0.25">
      <c r="A2585" s="314"/>
      <c r="B2585" s="157" t="s">
        <v>3615</v>
      </c>
      <c r="C2585" s="157" t="s">
        <v>3617</v>
      </c>
      <c r="D2585" s="158">
        <v>500</v>
      </c>
      <c r="E2585" s="158">
        <v>0</v>
      </c>
      <c r="F2585" s="158">
        <v>0</v>
      </c>
      <c r="G2585" s="159">
        <v>0</v>
      </c>
    </row>
    <row r="2586" spans="1:7" ht="21.75" x14ac:dyDescent="0.25">
      <c r="A2586" s="314"/>
      <c r="B2586" s="157" t="s">
        <v>3615</v>
      </c>
      <c r="C2586" s="157" t="s">
        <v>3618</v>
      </c>
      <c r="D2586" s="158">
        <v>0</v>
      </c>
      <c r="E2586" s="158">
        <v>500</v>
      </c>
      <c r="F2586" s="158">
        <v>500</v>
      </c>
      <c r="G2586" s="159">
        <v>500</v>
      </c>
    </row>
    <row r="2587" spans="1:7" x14ac:dyDescent="0.25">
      <c r="A2587" s="314"/>
      <c r="B2587" s="157" t="s">
        <v>3619</v>
      </c>
      <c r="C2587" s="157" t="s">
        <v>3620</v>
      </c>
      <c r="D2587" s="158">
        <v>0</v>
      </c>
      <c r="E2587" s="158">
        <v>0</v>
      </c>
      <c r="F2587" s="158">
        <v>800</v>
      </c>
      <c r="G2587" s="159">
        <v>0</v>
      </c>
    </row>
    <row r="2588" spans="1:7" x14ac:dyDescent="0.25">
      <c r="A2588" s="314"/>
      <c r="B2588" s="157" t="s">
        <v>3619</v>
      </c>
      <c r="C2588" s="157" t="s">
        <v>3568</v>
      </c>
      <c r="D2588" s="158">
        <v>0</v>
      </c>
      <c r="E2588" s="158">
        <v>0</v>
      </c>
      <c r="F2588" s="158">
        <v>0</v>
      </c>
      <c r="G2588" s="159">
        <v>800</v>
      </c>
    </row>
    <row r="2589" spans="1:7" x14ac:dyDescent="0.25">
      <c r="A2589" s="314"/>
      <c r="B2589" s="157" t="s">
        <v>3621</v>
      </c>
      <c r="C2589" s="157" t="s">
        <v>3622</v>
      </c>
      <c r="D2589" s="158">
        <v>0</v>
      </c>
      <c r="E2589" s="158">
        <v>400</v>
      </c>
      <c r="F2589" s="158">
        <v>300</v>
      </c>
      <c r="G2589" s="159">
        <v>300</v>
      </c>
    </row>
    <row r="2590" spans="1:7" ht="21.75" x14ac:dyDescent="0.25">
      <c r="A2590" s="314"/>
      <c r="B2590" s="157" t="s">
        <v>3621</v>
      </c>
      <c r="C2590" s="157" t="s">
        <v>3623</v>
      </c>
      <c r="D2590" s="158">
        <v>500</v>
      </c>
      <c r="E2590" s="158">
        <v>0</v>
      </c>
      <c r="F2590" s="158">
        <v>0</v>
      </c>
      <c r="G2590" s="159">
        <v>0</v>
      </c>
    </row>
    <row r="2591" spans="1:7" x14ac:dyDescent="0.25">
      <c r="A2591" s="314"/>
      <c r="B2591" s="157" t="s">
        <v>3185</v>
      </c>
      <c r="C2591" s="157" t="s">
        <v>3624</v>
      </c>
      <c r="D2591" s="158">
        <v>2000</v>
      </c>
      <c r="E2591" s="158">
        <v>2000</v>
      </c>
      <c r="F2591" s="158">
        <v>2000</v>
      </c>
      <c r="G2591" s="159">
        <v>2000</v>
      </c>
    </row>
    <row r="2592" spans="1:7" x14ac:dyDescent="0.25">
      <c r="A2592" s="314"/>
      <c r="B2592" s="157" t="s">
        <v>3185</v>
      </c>
      <c r="C2592" s="157" t="s">
        <v>3625</v>
      </c>
      <c r="D2592" s="158">
        <v>6000</v>
      </c>
      <c r="E2592" s="158">
        <v>5000</v>
      </c>
      <c r="F2592" s="158">
        <v>5000</v>
      </c>
      <c r="G2592" s="159">
        <v>5000</v>
      </c>
    </row>
    <row r="2593" spans="1:7" x14ac:dyDescent="0.25">
      <c r="A2593" s="314"/>
      <c r="B2593" s="157" t="s">
        <v>3626</v>
      </c>
      <c r="C2593" s="157" t="s">
        <v>3627</v>
      </c>
      <c r="D2593" s="158">
        <v>0</v>
      </c>
      <c r="E2593" s="158">
        <v>4000</v>
      </c>
      <c r="F2593" s="158">
        <v>0</v>
      </c>
      <c r="G2593" s="159">
        <v>0</v>
      </c>
    </row>
    <row r="2594" spans="1:7" x14ac:dyDescent="0.25">
      <c r="A2594" s="314"/>
      <c r="B2594" s="157" t="s">
        <v>3626</v>
      </c>
      <c r="C2594" s="157" t="s">
        <v>3628</v>
      </c>
      <c r="D2594" s="158">
        <v>4000</v>
      </c>
      <c r="E2594" s="158">
        <v>0</v>
      </c>
      <c r="F2594" s="158">
        <v>5000</v>
      </c>
      <c r="G2594" s="159">
        <v>6000</v>
      </c>
    </row>
    <row r="2595" spans="1:7" ht="32.6" x14ac:dyDescent="0.25">
      <c r="A2595" s="314"/>
      <c r="B2595" s="157" t="s">
        <v>3629</v>
      </c>
      <c r="C2595" s="157" t="s">
        <v>3630</v>
      </c>
      <c r="D2595" s="158">
        <v>800</v>
      </c>
      <c r="E2595" s="158">
        <v>0</v>
      </c>
      <c r="F2595" s="158">
        <v>0</v>
      </c>
      <c r="G2595" s="159">
        <v>0</v>
      </c>
    </row>
    <row r="2596" spans="1:7" ht="21.75" x14ac:dyDescent="0.25">
      <c r="A2596" s="314"/>
      <c r="B2596" s="157" t="s">
        <v>3631</v>
      </c>
      <c r="C2596" s="157" t="s">
        <v>3590</v>
      </c>
      <c r="D2596" s="158">
        <v>2050</v>
      </c>
      <c r="E2596" s="158">
        <v>0</v>
      </c>
      <c r="F2596" s="158">
        <v>0</v>
      </c>
      <c r="G2596" s="159">
        <v>0</v>
      </c>
    </row>
    <row r="2597" spans="1:7" x14ac:dyDescent="0.25">
      <c r="A2597" s="314"/>
      <c r="B2597" s="157" t="s">
        <v>3631</v>
      </c>
      <c r="C2597" s="157" t="s">
        <v>3631</v>
      </c>
      <c r="D2597" s="158">
        <v>0</v>
      </c>
      <c r="E2597" s="158">
        <v>3800</v>
      </c>
      <c r="F2597" s="158">
        <v>0</v>
      </c>
      <c r="G2597" s="159">
        <v>0</v>
      </c>
    </row>
    <row r="2598" spans="1:7" ht="21.75" x14ac:dyDescent="0.25">
      <c r="A2598" s="314"/>
      <c r="B2598" s="157" t="s">
        <v>3632</v>
      </c>
      <c r="C2598" s="157" t="s">
        <v>3633</v>
      </c>
      <c r="D2598" s="158">
        <v>400</v>
      </c>
      <c r="E2598" s="158">
        <v>0</v>
      </c>
      <c r="F2598" s="158">
        <v>0</v>
      </c>
      <c r="G2598" s="159">
        <v>0</v>
      </c>
    </row>
    <row r="2599" spans="1:7" ht="21.75" x14ac:dyDescent="0.25">
      <c r="A2599" s="314"/>
      <c r="B2599" s="157" t="s">
        <v>3634</v>
      </c>
      <c r="C2599" s="157" t="s">
        <v>3635</v>
      </c>
      <c r="D2599" s="158">
        <v>0</v>
      </c>
      <c r="E2599" s="158">
        <v>400</v>
      </c>
      <c r="F2599" s="158">
        <v>400</v>
      </c>
      <c r="G2599" s="159">
        <v>400</v>
      </c>
    </row>
    <row r="2600" spans="1:7" ht="21.75" x14ac:dyDescent="0.25">
      <c r="A2600" s="314"/>
      <c r="B2600" s="157" t="s">
        <v>3636</v>
      </c>
      <c r="C2600" s="157" t="s">
        <v>3414</v>
      </c>
      <c r="D2600" s="158">
        <v>0</v>
      </c>
      <c r="E2600" s="158">
        <v>2600</v>
      </c>
      <c r="F2600" s="158">
        <v>1600</v>
      </c>
      <c r="G2600" s="159">
        <v>1600</v>
      </c>
    </row>
    <row r="2601" spans="1:7" ht="32.6" x14ac:dyDescent="0.25">
      <c r="A2601" s="314"/>
      <c r="B2601" s="157" t="s">
        <v>3052</v>
      </c>
      <c r="C2601" s="157" t="s">
        <v>3637</v>
      </c>
      <c r="D2601" s="158">
        <v>9900</v>
      </c>
      <c r="E2601" s="158">
        <v>6000</v>
      </c>
      <c r="F2601" s="158">
        <v>8000</v>
      </c>
      <c r="G2601" s="159">
        <v>8000</v>
      </c>
    </row>
    <row r="2602" spans="1:7" x14ac:dyDescent="0.25">
      <c r="A2602" s="314"/>
      <c r="B2602" s="157" t="s">
        <v>3638</v>
      </c>
      <c r="C2602" s="157" t="s">
        <v>3639</v>
      </c>
      <c r="D2602" s="158">
        <v>1800</v>
      </c>
      <c r="E2602" s="158">
        <v>1800</v>
      </c>
      <c r="F2602" s="158">
        <v>1800</v>
      </c>
      <c r="G2602" s="159">
        <v>1800</v>
      </c>
    </row>
    <row r="2603" spans="1:7" ht="21.75" x14ac:dyDescent="0.25">
      <c r="A2603" s="314"/>
      <c r="B2603" s="157" t="s">
        <v>3640</v>
      </c>
      <c r="C2603" s="157" t="s">
        <v>3641</v>
      </c>
      <c r="D2603" s="158">
        <v>0</v>
      </c>
      <c r="E2603" s="158">
        <v>0</v>
      </c>
      <c r="F2603" s="158">
        <v>7000</v>
      </c>
      <c r="G2603" s="159">
        <v>0</v>
      </c>
    </row>
    <row r="2604" spans="1:7" ht="21.75" x14ac:dyDescent="0.25">
      <c r="A2604" s="314"/>
      <c r="B2604" s="157" t="s">
        <v>3640</v>
      </c>
      <c r="C2604" s="157" t="s">
        <v>3642</v>
      </c>
      <c r="D2604" s="158">
        <v>0</v>
      </c>
      <c r="E2604" s="158">
        <v>0</v>
      </c>
      <c r="F2604" s="158">
        <v>0</v>
      </c>
      <c r="G2604" s="159">
        <v>7000</v>
      </c>
    </row>
    <row r="2605" spans="1:7" x14ac:dyDescent="0.25">
      <c r="A2605" s="314"/>
      <c r="B2605" s="157" t="s">
        <v>3643</v>
      </c>
      <c r="C2605" s="157" t="s">
        <v>3644</v>
      </c>
      <c r="D2605" s="158">
        <v>800</v>
      </c>
      <c r="E2605" s="158">
        <v>0</v>
      </c>
      <c r="F2605" s="158">
        <v>0</v>
      </c>
      <c r="G2605" s="159">
        <v>0</v>
      </c>
    </row>
    <row r="2606" spans="1:7" x14ac:dyDescent="0.25">
      <c r="A2606" s="314"/>
      <c r="B2606" s="157" t="s">
        <v>3643</v>
      </c>
      <c r="C2606" s="157" t="s">
        <v>3568</v>
      </c>
      <c r="D2606" s="158">
        <v>0</v>
      </c>
      <c r="E2606" s="158">
        <v>800</v>
      </c>
      <c r="F2606" s="158">
        <v>800</v>
      </c>
      <c r="G2606" s="159">
        <v>800</v>
      </c>
    </row>
    <row r="2607" spans="1:7" ht="54.35" x14ac:dyDescent="0.25">
      <c r="A2607" s="314"/>
      <c r="B2607" s="157" t="s">
        <v>3645</v>
      </c>
      <c r="C2607" s="157" t="s">
        <v>3646</v>
      </c>
      <c r="D2607" s="158">
        <v>11000</v>
      </c>
      <c r="E2607" s="158">
        <v>11000</v>
      </c>
      <c r="F2607" s="158">
        <v>0</v>
      </c>
      <c r="G2607" s="159">
        <v>0</v>
      </c>
    </row>
    <row r="2608" spans="1:7" ht="54.35" x14ac:dyDescent="0.25">
      <c r="A2608" s="314"/>
      <c r="B2608" s="157" t="s">
        <v>3645</v>
      </c>
      <c r="C2608" s="157" t="s">
        <v>3647</v>
      </c>
      <c r="D2608" s="158">
        <v>0</v>
      </c>
      <c r="E2608" s="158">
        <v>0</v>
      </c>
      <c r="F2608" s="158">
        <v>8800</v>
      </c>
      <c r="G2608" s="159">
        <v>8800</v>
      </c>
    </row>
    <row r="2609" spans="1:7" ht="21.75" x14ac:dyDescent="0.25">
      <c r="A2609" s="314"/>
      <c r="B2609" s="157" t="s">
        <v>3648</v>
      </c>
      <c r="C2609" s="157" t="s">
        <v>3649</v>
      </c>
      <c r="D2609" s="158">
        <v>0</v>
      </c>
      <c r="E2609" s="158">
        <v>2400</v>
      </c>
      <c r="F2609" s="158">
        <v>2400</v>
      </c>
      <c r="G2609" s="159">
        <v>2400</v>
      </c>
    </row>
    <row r="2610" spans="1:7" x14ac:dyDescent="0.25">
      <c r="A2610" s="314"/>
      <c r="B2610" s="157" t="s">
        <v>3650</v>
      </c>
      <c r="C2610" s="157" t="s">
        <v>3651</v>
      </c>
      <c r="D2610" s="158">
        <v>0</v>
      </c>
      <c r="E2610" s="158">
        <v>0</v>
      </c>
      <c r="F2610" s="158">
        <v>800</v>
      </c>
      <c r="G2610" s="159">
        <v>800</v>
      </c>
    </row>
    <row r="2611" spans="1:7" ht="54.35" x14ac:dyDescent="0.25">
      <c r="A2611" s="314"/>
      <c r="B2611" s="157" t="s">
        <v>3652</v>
      </c>
      <c r="C2611" s="157" t="s">
        <v>3653</v>
      </c>
      <c r="D2611" s="158">
        <v>1000</v>
      </c>
      <c r="E2611" s="158">
        <v>2000</v>
      </c>
      <c r="F2611" s="158">
        <v>2000</v>
      </c>
      <c r="G2611" s="159">
        <v>2000</v>
      </c>
    </row>
    <row r="2612" spans="1:7" x14ac:dyDescent="0.25">
      <c r="A2612" s="314"/>
      <c r="B2612" s="157" t="s">
        <v>3654</v>
      </c>
      <c r="C2612" s="157" t="s">
        <v>3655</v>
      </c>
      <c r="D2612" s="158">
        <v>3400</v>
      </c>
      <c r="E2612" s="158">
        <v>3400</v>
      </c>
      <c r="F2612" s="158">
        <v>0</v>
      </c>
      <c r="G2612" s="159">
        <v>0</v>
      </c>
    </row>
    <row r="2613" spans="1:7" x14ac:dyDescent="0.25">
      <c r="A2613" s="314"/>
      <c r="B2613" s="157" t="s">
        <v>3656</v>
      </c>
      <c r="C2613" s="157" t="s">
        <v>3657</v>
      </c>
      <c r="D2613" s="158">
        <v>400</v>
      </c>
      <c r="E2613" s="158">
        <v>0</v>
      </c>
      <c r="F2613" s="158">
        <v>0</v>
      </c>
      <c r="G2613" s="159">
        <v>0</v>
      </c>
    </row>
    <row r="2614" spans="1:7" ht="21.75" x14ac:dyDescent="0.25">
      <c r="A2614" s="314"/>
      <c r="B2614" s="157" t="s">
        <v>3658</v>
      </c>
      <c r="C2614" s="157" t="s">
        <v>3659</v>
      </c>
      <c r="D2614" s="158">
        <v>0</v>
      </c>
      <c r="E2614" s="158">
        <v>500</v>
      </c>
      <c r="F2614" s="158">
        <v>500</v>
      </c>
      <c r="G2614" s="159">
        <v>500</v>
      </c>
    </row>
    <row r="2615" spans="1:7" ht="21.75" x14ac:dyDescent="0.25">
      <c r="A2615" s="314"/>
      <c r="B2615" s="157" t="s">
        <v>3660</v>
      </c>
      <c r="C2615" s="157" t="s">
        <v>3659</v>
      </c>
      <c r="D2615" s="158">
        <v>500</v>
      </c>
      <c r="E2615" s="158">
        <v>0</v>
      </c>
      <c r="F2615" s="158">
        <v>0</v>
      </c>
      <c r="G2615" s="159">
        <v>0</v>
      </c>
    </row>
    <row r="2616" spans="1:7" ht="21.75" x14ac:dyDescent="0.25">
      <c r="A2616" s="314"/>
      <c r="B2616" s="157" t="s">
        <v>3661</v>
      </c>
      <c r="C2616" s="157" t="s">
        <v>3662</v>
      </c>
      <c r="D2616" s="158">
        <v>0</v>
      </c>
      <c r="E2616" s="158">
        <v>500</v>
      </c>
      <c r="F2616" s="158">
        <v>0</v>
      </c>
      <c r="G2616" s="159">
        <v>0</v>
      </c>
    </row>
    <row r="2617" spans="1:7" ht="21.75" x14ac:dyDescent="0.25">
      <c r="A2617" s="314"/>
      <c r="B2617" s="157" t="s">
        <v>3661</v>
      </c>
      <c r="C2617" s="157" t="s">
        <v>3663</v>
      </c>
      <c r="D2617" s="158">
        <v>0</v>
      </c>
      <c r="E2617" s="158">
        <v>0</v>
      </c>
      <c r="F2617" s="158">
        <v>0</v>
      </c>
      <c r="G2617" s="159">
        <v>500</v>
      </c>
    </row>
    <row r="2618" spans="1:7" ht="21.75" x14ac:dyDescent="0.25">
      <c r="A2618" s="314"/>
      <c r="B2618" s="157" t="s">
        <v>3664</v>
      </c>
      <c r="C2618" s="157" t="s">
        <v>3662</v>
      </c>
      <c r="D2618" s="158">
        <v>0</v>
      </c>
      <c r="E2618" s="158">
        <v>0</v>
      </c>
      <c r="F2618" s="158">
        <v>500</v>
      </c>
      <c r="G2618" s="159">
        <v>0</v>
      </c>
    </row>
    <row r="2619" spans="1:7" ht="21.75" x14ac:dyDescent="0.25">
      <c r="A2619" s="314"/>
      <c r="B2619" s="157" t="s">
        <v>3665</v>
      </c>
      <c r="C2619" s="157" t="s">
        <v>3666</v>
      </c>
      <c r="D2619" s="158">
        <v>600</v>
      </c>
      <c r="E2619" s="158">
        <v>0</v>
      </c>
      <c r="F2619" s="158">
        <v>0</v>
      </c>
      <c r="G2619" s="159">
        <v>0</v>
      </c>
    </row>
    <row r="2620" spans="1:7" x14ac:dyDescent="0.25">
      <c r="A2620" s="314"/>
      <c r="B2620" s="157" t="s">
        <v>3667</v>
      </c>
      <c r="C2620" s="157" t="s">
        <v>3668</v>
      </c>
      <c r="D2620" s="158">
        <v>2000</v>
      </c>
      <c r="E2620" s="158">
        <v>2000</v>
      </c>
      <c r="F2620" s="158">
        <v>0</v>
      </c>
      <c r="G2620" s="159">
        <v>0</v>
      </c>
    </row>
    <row r="2621" spans="1:7" x14ac:dyDescent="0.25">
      <c r="A2621" s="314"/>
      <c r="B2621" s="157" t="s">
        <v>3667</v>
      </c>
      <c r="C2621" s="157" t="s">
        <v>3669</v>
      </c>
      <c r="D2621" s="158">
        <v>3000</v>
      </c>
      <c r="E2621" s="158">
        <v>3000</v>
      </c>
      <c r="F2621" s="158">
        <v>0</v>
      </c>
      <c r="G2621" s="159">
        <v>0</v>
      </c>
    </row>
    <row r="2622" spans="1:7" x14ac:dyDescent="0.25">
      <c r="A2622" s="314"/>
      <c r="B2622" s="157" t="s">
        <v>351</v>
      </c>
      <c r="C2622" s="157" t="s">
        <v>3670</v>
      </c>
      <c r="D2622" s="158">
        <v>0</v>
      </c>
      <c r="E2622" s="158">
        <v>0</v>
      </c>
      <c r="F2622" s="158">
        <v>5900</v>
      </c>
      <c r="G2622" s="159">
        <v>5900</v>
      </c>
    </row>
    <row r="2623" spans="1:7" ht="21.75" x14ac:dyDescent="0.25">
      <c r="A2623" s="314"/>
      <c r="B2623" s="157" t="s">
        <v>351</v>
      </c>
      <c r="C2623" s="157" t="s">
        <v>3671</v>
      </c>
      <c r="D2623" s="158">
        <v>0</v>
      </c>
      <c r="E2623" s="158">
        <v>0</v>
      </c>
      <c r="F2623" s="158">
        <v>4900</v>
      </c>
      <c r="G2623" s="159">
        <v>4900</v>
      </c>
    </row>
    <row r="2624" spans="1:7" ht="21.75" x14ac:dyDescent="0.25">
      <c r="A2624" s="314"/>
      <c r="B2624" s="157" t="s">
        <v>351</v>
      </c>
      <c r="C2624" s="157" t="s">
        <v>3672</v>
      </c>
      <c r="D2624" s="158">
        <v>-150000</v>
      </c>
      <c r="E2624" s="158">
        <v>-150000</v>
      </c>
      <c r="F2624" s="158">
        <v>0</v>
      </c>
      <c r="G2624" s="159">
        <v>0</v>
      </c>
    </row>
    <row r="2625" spans="1:7" ht="65.25" x14ac:dyDescent="0.25">
      <c r="A2625" s="314"/>
      <c r="B2625" s="157" t="s">
        <v>351</v>
      </c>
      <c r="C2625" s="157" t="s">
        <v>3673</v>
      </c>
      <c r="D2625" s="158">
        <v>5840</v>
      </c>
      <c r="E2625" s="158">
        <v>5840</v>
      </c>
      <c r="F2625" s="158">
        <v>0</v>
      </c>
      <c r="G2625" s="159">
        <v>0</v>
      </c>
    </row>
    <row r="2626" spans="1:7" ht="65.25" x14ac:dyDescent="0.25">
      <c r="A2626" s="314"/>
      <c r="B2626" s="157" t="s">
        <v>351</v>
      </c>
      <c r="C2626" s="157" t="s">
        <v>3674</v>
      </c>
      <c r="D2626" s="158">
        <v>0</v>
      </c>
      <c r="E2626" s="158">
        <v>0</v>
      </c>
      <c r="F2626" s="158">
        <v>2940</v>
      </c>
      <c r="G2626" s="159">
        <v>2940</v>
      </c>
    </row>
    <row r="2627" spans="1:7" ht="21.75" x14ac:dyDescent="0.25">
      <c r="A2627" s="314"/>
      <c r="B2627" s="157" t="s">
        <v>351</v>
      </c>
      <c r="C2627" s="157" t="s">
        <v>3675</v>
      </c>
      <c r="D2627" s="158">
        <v>3600</v>
      </c>
      <c r="E2627" s="158">
        <v>3600</v>
      </c>
      <c r="F2627" s="158">
        <v>3000</v>
      </c>
      <c r="G2627" s="159">
        <v>3000</v>
      </c>
    </row>
    <row r="2628" spans="1:7" x14ac:dyDescent="0.25">
      <c r="A2628" s="314"/>
      <c r="B2628" s="157" t="s">
        <v>351</v>
      </c>
      <c r="C2628" s="157" t="s">
        <v>3676</v>
      </c>
      <c r="D2628" s="158">
        <v>3000</v>
      </c>
      <c r="E2628" s="158">
        <v>3000</v>
      </c>
      <c r="F2628" s="158">
        <v>0</v>
      </c>
      <c r="G2628" s="159">
        <v>0</v>
      </c>
    </row>
    <row r="2629" spans="1:7" ht="21.75" x14ac:dyDescent="0.25">
      <c r="A2629" s="314"/>
      <c r="B2629" s="157" t="s">
        <v>351</v>
      </c>
      <c r="C2629" s="157" t="s">
        <v>3677</v>
      </c>
      <c r="D2629" s="158">
        <v>0</v>
      </c>
      <c r="E2629" s="158">
        <v>0</v>
      </c>
      <c r="F2629" s="158">
        <v>35000</v>
      </c>
      <c r="G2629" s="159">
        <v>0</v>
      </c>
    </row>
    <row r="2630" spans="1:7" x14ac:dyDescent="0.25">
      <c r="A2630" s="314"/>
      <c r="B2630" s="157" t="s">
        <v>351</v>
      </c>
      <c r="C2630" s="157" t="s">
        <v>3678</v>
      </c>
      <c r="D2630" s="158">
        <v>0</v>
      </c>
      <c r="E2630" s="158">
        <v>1000</v>
      </c>
      <c r="F2630" s="158">
        <v>1000</v>
      </c>
      <c r="G2630" s="159">
        <v>1000</v>
      </c>
    </row>
    <row r="2631" spans="1:7" x14ac:dyDescent="0.25">
      <c r="A2631" s="314"/>
      <c r="B2631" s="157" t="s">
        <v>351</v>
      </c>
      <c r="C2631" s="157" t="s">
        <v>3679</v>
      </c>
      <c r="D2631" s="158">
        <v>1000</v>
      </c>
      <c r="E2631" s="158">
        <v>0</v>
      </c>
      <c r="F2631" s="158">
        <v>0</v>
      </c>
      <c r="G2631" s="159">
        <v>0</v>
      </c>
    </row>
    <row r="2632" spans="1:7" x14ac:dyDescent="0.25">
      <c r="A2632" s="314"/>
      <c r="B2632" s="157" t="s">
        <v>351</v>
      </c>
      <c r="C2632" s="157" t="s">
        <v>3680</v>
      </c>
      <c r="D2632" s="158">
        <v>4000</v>
      </c>
      <c r="E2632" s="158">
        <v>4000</v>
      </c>
      <c r="F2632" s="158">
        <v>0</v>
      </c>
      <c r="G2632" s="159">
        <v>0</v>
      </c>
    </row>
    <row r="2633" spans="1:7" x14ac:dyDescent="0.25">
      <c r="A2633" s="314"/>
      <c r="B2633" s="157" t="s">
        <v>351</v>
      </c>
      <c r="C2633" s="157" t="s">
        <v>3681</v>
      </c>
      <c r="D2633" s="158">
        <v>3200</v>
      </c>
      <c r="E2633" s="158">
        <v>3200</v>
      </c>
      <c r="F2633" s="158">
        <v>3200</v>
      </c>
      <c r="G2633" s="159">
        <v>3200</v>
      </c>
    </row>
    <row r="2634" spans="1:7" x14ac:dyDescent="0.25">
      <c r="A2634" s="314"/>
      <c r="B2634" s="157" t="s">
        <v>351</v>
      </c>
      <c r="C2634" s="157" t="s">
        <v>3682</v>
      </c>
      <c r="D2634" s="158">
        <v>0</v>
      </c>
      <c r="E2634" s="158">
        <v>1500</v>
      </c>
      <c r="F2634" s="158">
        <v>1500</v>
      </c>
      <c r="G2634" s="159">
        <v>1500</v>
      </c>
    </row>
    <row r="2635" spans="1:7" ht="21.75" x14ac:dyDescent="0.25">
      <c r="A2635" s="314"/>
      <c r="B2635" s="157" t="s">
        <v>351</v>
      </c>
      <c r="C2635" s="157" t="s">
        <v>3683</v>
      </c>
      <c r="D2635" s="158">
        <v>1000</v>
      </c>
      <c r="E2635" s="158">
        <v>0</v>
      </c>
      <c r="F2635" s="158">
        <v>1000</v>
      </c>
      <c r="G2635" s="159">
        <v>1000</v>
      </c>
    </row>
    <row r="2636" spans="1:7" x14ac:dyDescent="0.25">
      <c r="A2636" s="314"/>
      <c r="B2636" s="157" t="s">
        <v>351</v>
      </c>
      <c r="C2636" s="157" t="s">
        <v>3684</v>
      </c>
      <c r="D2636" s="158">
        <v>8000</v>
      </c>
      <c r="E2636" s="158">
        <v>8000</v>
      </c>
      <c r="F2636" s="158">
        <v>0</v>
      </c>
      <c r="G2636" s="159">
        <v>0</v>
      </c>
    </row>
    <row r="2637" spans="1:7" x14ac:dyDescent="0.25">
      <c r="A2637" s="314"/>
      <c r="B2637" s="157" t="s">
        <v>351</v>
      </c>
      <c r="C2637" s="157" t="s">
        <v>3685</v>
      </c>
      <c r="D2637" s="158">
        <v>4800</v>
      </c>
      <c r="E2637" s="158">
        <v>4800</v>
      </c>
      <c r="F2637" s="158">
        <v>0</v>
      </c>
      <c r="G2637" s="159">
        <v>0</v>
      </c>
    </row>
    <row r="2638" spans="1:7" ht="21.75" x14ac:dyDescent="0.25">
      <c r="A2638" s="314"/>
      <c r="B2638" s="157" t="s">
        <v>351</v>
      </c>
      <c r="C2638" s="157" t="s">
        <v>3686</v>
      </c>
      <c r="D2638" s="158">
        <v>6000</v>
      </c>
      <c r="E2638" s="158">
        <v>0</v>
      </c>
      <c r="F2638" s="158">
        <v>6000</v>
      </c>
      <c r="G2638" s="159">
        <v>6000</v>
      </c>
    </row>
    <row r="2639" spans="1:7" ht="32.6" x14ac:dyDescent="0.25">
      <c r="A2639" s="314"/>
      <c r="B2639" s="157" t="s">
        <v>351</v>
      </c>
      <c r="C2639" s="157" t="s">
        <v>3687</v>
      </c>
      <c r="D2639" s="158">
        <v>2500</v>
      </c>
      <c r="E2639" s="158">
        <v>0</v>
      </c>
      <c r="F2639" s="158">
        <v>0</v>
      </c>
      <c r="G2639" s="159">
        <v>0</v>
      </c>
    </row>
    <row r="2640" spans="1:7" ht="32.6" x14ac:dyDescent="0.25">
      <c r="A2640" s="314"/>
      <c r="B2640" s="157" t="s">
        <v>351</v>
      </c>
      <c r="C2640" s="157" t="s">
        <v>3688</v>
      </c>
      <c r="D2640" s="158">
        <v>0</v>
      </c>
      <c r="E2640" s="158">
        <v>2500</v>
      </c>
      <c r="F2640" s="158">
        <v>2500</v>
      </c>
      <c r="G2640" s="159">
        <v>2500</v>
      </c>
    </row>
    <row r="2641" spans="1:7" ht="21.75" x14ac:dyDescent="0.25">
      <c r="A2641" s="314"/>
      <c r="B2641" s="157" t="s">
        <v>351</v>
      </c>
      <c r="C2641" s="157" t="s">
        <v>3689</v>
      </c>
      <c r="D2641" s="158">
        <v>3000</v>
      </c>
      <c r="E2641" s="158">
        <v>0</v>
      </c>
      <c r="F2641" s="158">
        <v>0</v>
      </c>
      <c r="G2641" s="159">
        <v>0</v>
      </c>
    </row>
    <row r="2642" spans="1:7" ht="21.75" x14ac:dyDescent="0.25">
      <c r="A2642" s="314"/>
      <c r="B2642" s="157" t="s">
        <v>351</v>
      </c>
      <c r="C2642" s="157" t="s">
        <v>3690</v>
      </c>
      <c r="D2642" s="158">
        <v>0</v>
      </c>
      <c r="E2642" s="158">
        <v>0</v>
      </c>
      <c r="F2642" s="158">
        <v>2400</v>
      </c>
      <c r="G2642" s="159">
        <v>2400</v>
      </c>
    </row>
    <row r="2643" spans="1:7" x14ac:dyDescent="0.25">
      <c r="A2643" s="314"/>
      <c r="B2643" s="157" t="s">
        <v>351</v>
      </c>
      <c r="C2643" s="157" t="s">
        <v>3691</v>
      </c>
      <c r="D2643" s="158">
        <v>0</v>
      </c>
      <c r="E2643" s="158">
        <v>0</v>
      </c>
      <c r="F2643" s="158">
        <v>15300</v>
      </c>
      <c r="G2643" s="159">
        <v>15300</v>
      </c>
    </row>
    <row r="2644" spans="1:7" x14ac:dyDescent="0.25">
      <c r="A2644" s="314"/>
      <c r="B2644" s="157" t="s">
        <v>351</v>
      </c>
      <c r="C2644" s="157" t="s">
        <v>3692</v>
      </c>
      <c r="D2644" s="158">
        <v>0</v>
      </c>
      <c r="E2644" s="158">
        <v>4600</v>
      </c>
      <c r="F2644" s="158">
        <v>4100</v>
      </c>
      <c r="G2644" s="159">
        <v>4100</v>
      </c>
    </row>
    <row r="2645" spans="1:7" x14ac:dyDescent="0.25">
      <c r="A2645" s="314"/>
      <c r="B2645" s="157" t="s">
        <v>351</v>
      </c>
      <c r="C2645" s="157" t="s">
        <v>3693</v>
      </c>
      <c r="D2645" s="158">
        <v>0</v>
      </c>
      <c r="E2645" s="158">
        <v>2000</v>
      </c>
      <c r="F2645" s="158">
        <v>2000</v>
      </c>
      <c r="G2645" s="159">
        <v>2000</v>
      </c>
    </row>
    <row r="2646" spans="1:7" ht="21.75" x14ac:dyDescent="0.25">
      <c r="A2646" s="314"/>
      <c r="B2646" s="157" t="s">
        <v>351</v>
      </c>
      <c r="C2646" s="157" t="s">
        <v>3694</v>
      </c>
      <c r="D2646" s="158">
        <v>0</v>
      </c>
      <c r="E2646" s="158">
        <v>1000</v>
      </c>
      <c r="F2646" s="158">
        <v>1000</v>
      </c>
      <c r="G2646" s="159">
        <v>1000</v>
      </c>
    </row>
    <row r="2647" spans="1:7" ht="21.75" x14ac:dyDescent="0.25">
      <c r="A2647" s="314"/>
      <c r="B2647" s="157" t="s">
        <v>351</v>
      </c>
      <c r="C2647" s="157" t="s">
        <v>3695</v>
      </c>
      <c r="D2647" s="158">
        <v>0</v>
      </c>
      <c r="E2647" s="158">
        <v>800</v>
      </c>
      <c r="F2647" s="158">
        <v>800</v>
      </c>
      <c r="G2647" s="159">
        <v>800</v>
      </c>
    </row>
    <row r="2648" spans="1:7" x14ac:dyDescent="0.25">
      <c r="A2648" s="314"/>
      <c r="B2648" s="157" t="s">
        <v>351</v>
      </c>
      <c r="C2648" s="157" t="s">
        <v>3696</v>
      </c>
      <c r="D2648" s="158">
        <v>0</v>
      </c>
      <c r="E2648" s="158">
        <v>800</v>
      </c>
      <c r="F2648" s="158">
        <v>800</v>
      </c>
      <c r="G2648" s="159">
        <v>800</v>
      </c>
    </row>
    <row r="2649" spans="1:7" ht="21.75" x14ac:dyDescent="0.25">
      <c r="A2649" s="314"/>
      <c r="B2649" s="157" t="s">
        <v>351</v>
      </c>
      <c r="C2649" s="157" t="s">
        <v>3697</v>
      </c>
      <c r="D2649" s="158">
        <v>0</v>
      </c>
      <c r="E2649" s="158">
        <v>500</v>
      </c>
      <c r="F2649" s="158">
        <v>500</v>
      </c>
      <c r="G2649" s="159">
        <v>500</v>
      </c>
    </row>
    <row r="2650" spans="1:7" ht="21.75" x14ac:dyDescent="0.25">
      <c r="A2650" s="314"/>
      <c r="B2650" s="157" t="s">
        <v>351</v>
      </c>
      <c r="C2650" s="157" t="s">
        <v>3698</v>
      </c>
      <c r="D2650" s="158">
        <v>0</v>
      </c>
      <c r="E2650" s="158">
        <v>4000</v>
      </c>
      <c r="F2650" s="158">
        <v>5000</v>
      </c>
      <c r="G2650" s="159">
        <v>6000</v>
      </c>
    </row>
    <row r="2651" spans="1:7" ht="21.75" x14ac:dyDescent="0.25">
      <c r="A2651" s="314"/>
      <c r="B2651" s="157" t="s">
        <v>351</v>
      </c>
      <c r="C2651" s="157" t="s">
        <v>3699</v>
      </c>
      <c r="D2651" s="158">
        <v>4000</v>
      </c>
      <c r="E2651" s="158">
        <v>0</v>
      </c>
      <c r="F2651" s="158">
        <v>0</v>
      </c>
      <c r="G2651" s="159">
        <v>0</v>
      </c>
    </row>
    <row r="2652" spans="1:7" x14ac:dyDescent="0.25">
      <c r="A2652" s="314"/>
      <c r="B2652" s="157" t="s">
        <v>351</v>
      </c>
      <c r="C2652" s="157" t="s">
        <v>3700</v>
      </c>
      <c r="D2652" s="158">
        <v>0</v>
      </c>
      <c r="E2652" s="158">
        <v>500</v>
      </c>
      <c r="F2652" s="158">
        <v>400</v>
      </c>
      <c r="G2652" s="159">
        <v>400</v>
      </c>
    </row>
    <row r="2653" spans="1:7" ht="21.75" x14ac:dyDescent="0.25">
      <c r="A2653" s="314"/>
      <c r="B2653" s="157" t="s">
        <v>351</v>
      </c>
      <c r="C2653" s="157" t="s">
        <v>3701</v>
      </c>
      <c r="D2653" s="158">
        <v>1500</v>
      </c>
      <c r="E2653" s="158">
        <v>0</v>
      </c>
      <c r="F2653" s="158">
        <v>0</v>
      </c>
      <c r="G2653" s="159">
        <v>0</v>
      </c>
    </row>
    <row r="2654" spans="1:7" ht="21.75" x14ac:dyDescent="0.25">
      <c r="A2654" s="314"/>
      <c r="B2654" s="157" t="s">
        <v>351</v>
      </c>
      <c r="C2654" s="157" t="s">
        <v>3702</v>
      </c>
      <c r="D2654" s="158">
        <v>0</v>
      </c>
      <c r="E2654" s="158">
        <v>1500</v>
      </c>
      <c r="F2654" s="158">
        <v>1500</v>
      </c>
      <c r="G2654" s="159">
        <v>1500</v>
      </c>
    </row>
    <row r="2655" spans="1:7" ht="21.75" x14ac:dyDescent="0.25">
      <c r="A2655" s="314"/>
      <c r="B2655" s="157" t="s">
        <v>351</v>
      </c>
      <c r="C2655" s="157" t="s">
        <v>3703</v>
      </c>
      <c r="D2655" s="158">
        <v>6000</v>
      </c>
      <c r="E2655" s="158">
        <v>3000</v>
      </c>
      <c r="F2655" s="158">
        <v>3000</v>
      </c>
      <c r="G2655" s="159">
        <v>3000</v>
      </c>
    </row>
    <row r="2656" spans="1:7" x14ac:dyDescent="0.25">
      <c r="A2656" s="314"/>
      <c r="B2656" s="157" t="s">
        <v>351</v>
      </c>
      <c r="C2656" s="157" t="s">
        <v>3704</v>
      </c>
      <c r="D2656" s="158">
        <v>10000</v>
      </c>
      <c r="E2656" s="158">
        <v>0</v>
      </c>
      <c r="F2656" s="158">
        <v>0</v>
      </c>
      <c r="G2656" s="159">
        <v>0</v>
      </c>
    </row>
    <row r="2657" spans="1:7" ht="21.75" x14ac:dyDescent="0.25">
      <c r="A2657" s="314"/>
      <c r="B2657" s="157" t="s">
        <v>351</v>
      </c>
      <c r="C2657" s="157" t="s">
        <v>3705</v>
      </c>
      <c r="D2657" s="158">
        <v>5600</v>
      </c>
      <c r="E2657" s="158">
        <v>5600</v>
      </c>
      <c r="F2657" s="158">
        <v>0</v>
      </c>
      <c r="G2657" s="159">
        <v>0</v>
      </c>
    </row>
    <row r="2658" spans="1:7" x14ac:dyDescent="0.25">
      <c r="A2658" s="314"/>
      <c r="B2658" s="157" t="s">
        <v>351</v>
      </c>
      <c r="C2658" s="157" t="s">
        <v>3706</v>
      </c>
      <c r="D2658" s="158">
        <v>1300</v>
      </c>
      <c r="E2658" s="158">
        <v>2500</v>
      </c>
      <c r="F2658" s="158">
        <v>2500</v>
      </c>
      <c r="G2658" s="159">
        <v>2500</v>
      </c>
    </row>
    <row r="2659" spans="1:7" x14ac:dyDescent="0.25">
      <c r="A2659" s="314"/>
      <c r="B2659" s="157" t="s">
        <v>351</v>
      </c>
      <c r="C2659" s="157" t="s">
        <v>3707</v>
      </c>
      <c r="D2659" s="158">
        <v>8000</v>
      </c>
      <c r="E2659" s="158">
        <v>8000</v>
      </c>
      <c r="F2659" s="158">
        <v>8000</v>
      </c>
      <c r="G2659" s="159">
        <v>8000</v>
      </c>
    </row>
    <row r="2660" spans="1:7" x14ac:dyDescent="0.25">
      <c r="A2660" s="314"/>
      <c r="B2660" s="157" t="s">
        <v>351</v>
      </c>
      <c r="C2660" s="157" t="s">
        <v>3708</v>
      </c>
      <c r="D2660" s="158">
        <v>3000</v>
      </c>
      <c r="E2660" s="158">
        <v>0</v>
      </c>
      <c r="F2660" s="158">
        <v>0</v>
      </c>
      <c r="G2660" s="159">
        <v>0</v>
      </c>
    </row>
    <row r="2661" spans="1:7" x14ac:dyDescent="0.25">
      <c r="A2661" s="314"/>
      <c r="B2661" s="157" t="s">
        <v>351</v>
      </c>
      <c r="C2661" s="157" t="s">
        <v>3709</v>
      </c>
      <c r="D2661" s="158">
        <v>0</v>
      </c>
      <c r="E2661" s="158">
        <v>3000</v>
      </c>
      <c r="F2661" s="158">
        <v>0</v>
      </c>
      <c r="G2661" s="159">
        <v>0</v>
      </c>
    </row>
    <row r="2662" spans="1:7" x14ac:dyDescent="0.25">
      <c r="A2662" s="314"/>
      <c r="B2662" s="157" t="s">
        <v>351</v>
      </c>
      <c r="C2662" s="157" t="s">
        <v>3710</v>
      </c>
      <c r="D2662" s="158">
        <v>0</v>
      </c>
      <c r="E2662" s="158">
        <v>0</v>
      </c>
      <c r="F2662" s="158">
        <v>4500</v>
      </c>
      <c r="G2662" s="159">
        <v>4500</v>
      </c>
    </row>
    <row r="2663" spans="1:7" ht="21.75" x14ac:dyDescent="0.25">
      <c r="A2663" s="314"/>
      <c r="B2663" s="157" t="s">
        <v>351</v>
      </c>
      <c r="C2663" s="157" t="s">
        <v>3711</v>
      </c>
      <c r="D2663" s="158">
        <v>0</v>
      </c>
      <c r="E2663" s="158">
        <v>0</v>
      </c>
      <c r="F2663" s="158">
        <v>0</v>
      </c>
      <c r="G2663" s="159">
        <v>20000</v>
      </c>
    </row>
    <row r="2664" spans="1:7" ht="21.75" x14ac:dyDescent="0.25">
      <c r="A2664" s="314"/>
      <c r="B2664" s="157" t="s">
        <v>351</v>
      </c>
      <c r="C2664" s="157" t="s">
        <v>3712</v>
      </c>
      <c r="D2664" s="158">
        <v>500</v>
      </c>
      <c r="E2664" s="158">
        <v>500</v>
      </c>
      <c r="F2664" s="158">
        <v>500</v>
      </c>
      <c r="G2664" s="159">
        <v>500</v>
      </c>
    </row>
    <row r="2665" spans="1:7" ht="32.6" x14ac:dyDescent="0.25">
      <c r="A2665" s="314"/>
      <c r="B2665" s="157" t="s">
        <v>351</v>
      </c>
      <c r="C2665" s="157" t="s">
        <v>3713</v>
      </c>
      <c r="D2665" s="158">
        <v>0</v>
      </c>
      <c r="E2665" s="158">
        <v>900</v>
      </c>
      <c r="F2665" s="158">
        <v>900</v>
      </c>
      <c r="G2665" s="159">
        <v>900</v>
      </c>
    </row>
    <row r="2666" spans="1:7" x14ac:dyDescent="0.25">
      <c r="A2666" s="314"/>
      <c r="B2666" s="157" t="s">
        <v>351</v>
      </c>
      <c r="C2666" s="157" t="s">
        <v>3714</v>
      </c>
      <c r="D2666" s="158">
        <v>200</v>
      </c>
      <c r="E2666" s="158">
        <v>0</v>
      </c>
      <c r="F2666" s="158">
        <v>0</v>
      </c>
      <c r="G2666" s="159">
        <v>0</v>
      </c>
    </row>
    <row r="2667" spans="1:7" x14ac:dyDescent="0.25">
      <c r="A2667" s="314"/>
      <c r="B2667" s="157" t="s">
        <v>351</v>
      </c>
      <c r="C2667" s="157" t="s">
        <v>3715</v>
      </c>
      <c r="D2667" s="158">
        <v>2000</v>
      </c>
      <c r="E2667" s="158">
        <v>2000</v>
      </c>
      <c r="F2667" s="158">
        <v>2000</v>
      </c>
      <c r="G2667" s="159">
        <v>2000</v>
      </c>
    </row>
    <row r="2668" spans="1:7" x14ac:dyDescent="0.25">
      <c r="A2668" s="314"/>
      <c r="B2668" s="157" t="s">
        <v>351</v>
      </c>
      <c r="C2668" s="157" t="s">
        <v>3716</v>
      </c>
      <c r="D2668" s="158">
        <v>0</v>
      </c>
      <c r="E2668" s="158">
        <v>0</v>
      </c>
      <c r="F2668" s="158">
        <v>-100000</v>
      </c>
      <c r="G2668" s="159">
        <v>-100000</v>
      </c>
    </row>
    <row r="2669" spans="1:7" ht="54.35" x14ac:dyDescent="0.25">
      <c r="A2669" s="314"/>
      <c r="B2669" s="157" t="s">
        <v>351</v>
      </c>
      <c r="C2669" s="157" t="s">
        <v>3717</v>
      </c>
      <c r="D2669" s="158">
        <v>2160</v>
      </c>
      <c r="E2669" s="158">
        <v>2160</v>
      </c>
      <c r="F2669" s="158">
        <v>2160</v>
      </c>
      <c r="G2669" s="159">
        <v>2160</v>
      </c>
    </row>
    <row r="2670" spans="1:7" ht="32.6" x14ac:dyDescent="0.25">
      <c r="A2670" s="314"/>
      <c r="B2670" s="157" t="s">
        <v>3718</v>
      </c>
      <c r="C2670" s="157" t="s">
        <v>3719</v>
      </c>
      <c r="D2670" s="158">
        <v>2000</v>
      </c>
      <c r="E2670" s="158">
        <v>2000</v>
      </c>
      <c r="F2670" s="158">
        <v>1500</v>
      </c>
      <c r="G2670" s="159">
        <v>1500</v>
      </c>
    </row>
    <row r="2671" spans="1:7" ht="21.75" x14ac:dyDescent="0.25">
      <c r="A2671" s="314"/>
      <c r="B2671" s="157" t="s">
        <v>3720</v>
      </c>
      <c r="C2671" s="157" t="s">
        <v>3721</v>
      </c>
      <c r="D2671" s="158">
        <v>0</v>
      </c>
      <c r="E2671" s="158">
        <v>0</v>
      </c>
      <c r="F2671" s="158">
        <v>5000</v>
      </c>
      <c r="G2671" s="159">
        <v>0</v>
      </c>
    </row>
    <row r="2672" spans="1:7" ht="21.75" x14ac:dyDescent="0.25">
      <c r="A2672" s="314"/>
      <c r="B2672" s="157" t="s">
        <v>3720</v>
      </c>
      <c r="C2672" s="157" t="s">
        <v>3722</v>
      </c>
      <c r="D2672" s="158">
        <v>0</v>
      </c>
      <c r="E2672" s="158">
        <v>0</v>
      </c>
      <c r="F2672" s="158">
        <v>0</v>
      </c>
      <c r="G2672" s="159">
        <v>5000</v>
      </c>
    </row>
    <row r="2673" spans="1:7" ht="21.75" x14ac:dyDescent="0.25">
      <c r="A2673" s="314"/>
      <c r="B2673" s="157" t="s">
        <v>3723</v>
      </c>
      <c r="C2673" s="157" t="s">
        <v>3724</v>
      </c>
      <c r="D2673" s="158">
        <v>2000</v>
      </c>
      <c r="E2673" s="158">
        <v>2000</v>
      </c>
      <c r="F2673" s="158">
        <v>0</v>
      </c>
      <c r="G2673" s="159">
        <v>0</v>
      </c>
    </row>
    <row r="2674" spans="1:7" ht="21.75" x14ac:dyDescent="0.25">
      <c r="A2674" s="314"/>
      <c r="B2674" s="157" t="s">
        <v>3725</v>
      </c>
      <c r="C2674" s="157" t="s">
        <v>3726</v>
      </c>
      <c r="D2674" s="158">
        <v>0</v>
      </c>
      <c r="E2674" s="158">
        <v>2500</v>
      </c>
      <c r="F2674" s="158">
        <v>2500</v>
      </c>
      <c r="G2674" s="159">
        <v>2500</v>
      </c>
    </row>
    <row r="2675" spans="1:7" ht="21.75" x14ac:dyDescent="0.25">
      <c r="A2675" s="314"/>
      <c r="B2675" s="157" t="s">
        <v>3725</v>
      </c>
      <c r="C2675" s="157" t="s">
        <v>3727</v>
      </c>
      <c r="D2675" s="158">
        <v>2500</v>
      </c>
      <c r="E2675" s="158">
        <v>0</v>
      </c>
      <c r="F2675" s="158">
        <v>0</v>
      </c>
      <c r="G2675" s="159">
        <v>0</v>
      </c>
    </row>
    <row r="2676" spans="1:7" x14ac:dyDescent="0.25">
      <c r="A2676" s="314"/>
      <c r="B2676" s="157" t="s">
        <v>3728</v>
      </c>
      <c r="C2676" s="157" t="s">
        <v>3729</v>
      </c>
      <c r="D2676" s="158">
        <v>700</v>
      </c>
      <c r="E2676" s="158">
        <v>0</v>
      </c>
      <c r="F2676" s="158">
        <v>0</v>
      </c>
      <c r="G2676" s="159">
        <v>0</v>
      </c>
    </row>
    <row r="2677" spans="1:7" ht="21.75" x14ac:dyDescent="0.25">
      <c r="A2677" s="314"/>
      <c r="B2677" s="157" t="s">
        <v>3730</v>
      </c>
      <c r="C2677" s="157" t="s">
        <v>3731</v>
      </c>
      <c r="D2677" s="158">
        <v>200</v>
      </c>
      <c r="E2677" s="158">
        <v>200</v>
      </c>
      <c r="F2677" s="158">
        <v>200</v>
      </c>
      <c r="G2677" s="159">
        <v>200</v>
      </c>
    </row>
    <row r="2678" spans="1:7" ht="21.75" x14ac:dyDescent="0.25">
      <c r="A2678" s="314"/>
      <c r="B2678" s="157" t="s">
        <v>3732</v>
      </c>
      <c r="C2678" s="157" t="s">
        <v>3733</v>
      </c>
      <c r="D2678" s="158">
        <v>3100</v>
      </c>
      <c r="E2678" s="158">
        <v>3100</v>
      </c>
      <c r="F2678" s="158">
        <v>0</v>
      </c>
      <c r="G2678" s="159">
        <v>0</v>
      </c>
    </row>
    <row r="2679" spans="1:7" ht="21.75" x14ac:dyDescent="0.25">
      <c r="A2679" s="314"/>
      <c r="B2679" s="157" t="s">
        <v>3732</v>
      </c>
      <c r="C2679" s="157" t="s">
        <v>3734</v>
      </c>
      <c r="D2679" s="158">
        <v>0</v>
      </c>
      <c r="E2679" s="158">
        <v>0</v>
      </c>
      <c r="F2679" s="158">
        <v>6200</v>
      </c>
      <c r="G2679" s="159">
        <v>6200</v>
      </c>
    </row>
    <row r="2680" spans="1:7" ht="21.75" x14ac:dyDescent="0.25">
      <c r="A2680" s="314"/>
      <c r="B2680" s="157" t="s">
        <v>3735</v>
      </c>
      <c r="C2680" s="157" t="s">
        <v>3736</v>
      </c>
      <c r="D2680" s="158">
        <v>1600</v>
      </c>
      <c r="E2680" s="158">
        <v>800</v>
      </c>
      <c r="F2680" s="158">
        <v>800</v>
      </c>
      <c r="G2680" s="159">
        <v>800</v>
      </c>
    </row>
    <row r="2681" spans="1:7" x14ac:dyDescent="0.25">
      <c r="A2681" s="314"/>
      <c r="B2681" s="157" t="s">
        <v>3737</v>
      </c>
      <c r="C2681" s="157" t="s">
        <v>3738</v>
      </c>
      <c r="D2681" s="158">
        <v>9000</v>
      </c>
      <c r="E2681" s="158">
        <v>0</v>
      </c>
      <c r="F2681" s="158">
        <v>0</v>
      </c>
      <c r="G2681" s="159">
        <v>0</v>
      </c>
    </row>
    <row r="2682" spans="1:7" x14ac:dyDescent="0.25">
      <c r="A2682" s="314"/>
      <c r="B2682" s="157" t="s">
        <v>3737</v>
      </c>
      <c r="C2682" s="157" t="s">
        <v>3739</v>
      </c>
      <c r="D2682" s="158">
        <v>0</v>
      </c>
      <c r="E2682" s="158">
        <v>9000</v>
      </c>
      <c r="F2682" s="158">
        <v>9000</v>
      </c>
      <c r="G2682" s="159">
        <v>9000</v>
      </c>
    </row>
    <row r="2683" spans="1:7" ht="21.75" x14ac:dyDescent="0.25">
      <c r="A2683" s="314"/>
      <c r="B2683" s="157" t="s">
        <v>3740</v>
      </c>
      <c r="C2683" s="157" t="s">
        <v>3733</v>
      </c>
      <c r="D2683" s="158">
        <v>3100</v>
      </c>
      <c r="E2683" s="158">
        <v>3100</v>
      </c>
      <c r="F2683" s="158">
        <v>0</v>
      </c>
      <c r="G2683" s="159">
        <v>0</v>
      </c>
    </row>
    <row r="2684" spans="1:7" ht="21.75" x14ac:dyDescent="0.25">
      <c r="A2684" s="314"/>
      <c r="B2684" s="157" t="s">
        <v>3741</v>
      </c>
      <c r="C2684" s="157" t="s">
        <v>3742</v>
      </c>
      <c r="D2684" s="158">
        <v>1000</v>
      </c>
      <c r="E2684" s="158">
        <v>1000</v>
      </c>
      <c r="F2684" s="158">
        <v>1000</v>
      </c>
      <c r="G2684" s="159">
        <v>1000</v>
      </c>
    </row>
    <row r="2685" spans="1:7" x14ac:dyDescent="0.25">
      <c r="A2685" s="314"/>
      <c r="B2685" s="157" t="s">
        <v>1273</v>
      </c>
      <c r="C2685" s="157" t="s">
        <v>3743</v>
      </c>
      <c r="D2685" s="158">
        <v>1950</v>
      </c>
      <c r="E2685" s="158">
        <v>1950</v>
      </c>
      <c r="F2685" s="158">
        <v>0</v>
      </c>
      <c r="G2685" s="159">
        <v>0</v>
      </c>
    </row>
    <row r="2686" spans="1:7" x14ac:dyDescent="0.25">
      <c r="A2686" s="314"/>
      <c r="B2686" s="157" t="s">
        <v>1273</v>
      </c>
      <c r="C2686" s="157" t="s">
        <v>3744</v>
      </c>
      <c r="D2686" s="158">
        <v>0</v>
      </c>
      <c r="E2686" s="158">
        <v>0</v>
      </c>
      <c r="F2686" s="158">
        <v>4000</v>
      </c>
      <c r="G2686" s="159">
        <v>4000</v>
      </c>
    </row>
    <row r="2687" spans="1:7" x14ac:dyDescent="0.25">
      <c r="A2687" s="314"/>
      <c r="B2687" s="157" t="s">
        <v>1273</v>
      </c>
      <c r="C2687" s="157" t="s">
        <v>3745</v>
      </c>
      <c r="D2687" s="158">
        <v>0</v>
      </c>
      <c r="E2687" s="158">
        <v>0</v>
      </c>
      <c r="F2687" s="158">
        <v>14000</v>
      </c>
      <c r="G2687" s="159">
        <v>14000</v>
      </c>
    </row>
    <row r="2688" spans="1:7" x14ac:dyDescent="0.25">
      <c r="A2688" s="314"/>
      <c r="B2688" s="157" t="s">
        <v>1273</v>
      </c>
      <c r="C2688" s="157" t="s">
        <v>3746</v>
      </c>
      <c r="D2688" s="158">
        <v>15000</v>
      </c>
      <c r="E2688" s="158">
        <v>15000</v>
      </c>
      <c r="F2688" s="158">
        <v>0</v>
      </c>
      <c r="G2688" s="159">
        <v>0</v>
      </c>
    </row>
    <row r="2689" spans="1:7" x14ac:dyDescent="0.25">
      <c r="A2689" s="314"/>
      <c r="B2689" s="157" t="s">
        <v>1273</v>
      </c>
      <c r="C2689" s="157" t="s">
        <v>3747</v>
      </c>
      <c r="D2689" s="158">
        <v>0</v>
      </c>
      <c r="E2689" s="158">
        <v>0</v>
      </c>
      <c r="F2689" s="158">
        <v>1000</v>
      </c>
      <c r="G2689" s="159">
        <v>1000</v>
      </c>
    </row>
    <row r="2690" spans="1:7" x14ac:dyDescent="0.25">
      <c r="A2690" s="314"/>
      <c r="B2690" s="157" t="s">
        <v>1273</v>
      </c>
      <c r="C2690" s="157" t="s">
        <v>3748</v>
      </c>
      <c r="D2690" s="158">
        <v>0</v>
      </c>
      <c r="E2690" s="158">
        <v>0</v>
      </c>
      <c r="F2690" s="158">
        <v>2000</v>
      </c>
      <c r="G2690" s="159">
        <v>2000</v>
      </c>
    </row>
    <row r="2691" spans="1:7" x14ac:dyDescent="0.25">
      <c r="A2691" s="314"/>
      <c r="B2691" s="157" t="s">
        <v>3749</v>
      </c>
      <c r="C2691" s="157" t="s">
        <v>3750</v>
      </c>
      <c r="D2691" s="158">
        <v>0</v>
      </c>
      <c r="E2691" s="158">
        <v>0</v>
      </c>
      <c r="F2691" s="158">
        <v>0</v>
      </c>
      <c r="G2691" s="159">
        <v>800</v>
      </c>
    </row>
    <row r="2692" spans="1:7" x14ac:dyDescent="0.25">
      <c r="A2692" s="314"/>
      <c r="B2692" s="157" t="s">
        <v>3749</v>
      </c>
      <c r="C2692" s="157" t="s">
        <v>3751</v>
      </c>
      <c r="D2692" s="158">
        <v>0</v>
      </c>
      <c r="E2692" s="158">
        <v>3200</v>
      </c>
      <c r="F2692" s="158">
        <v>0</v>
      </c>
      <c r="G2692" s="159">
        <v>0</v>
      </c>
    </row>
    <row r="2693" spans="1:7" x14ac:dyDescent="0.25">
      <c r="A2693" s="314"/>
      <c r="B2693" s="157" t="s">
        <v>3749</v>
      </c>
      <c r="C2693" s="157" t="s">
        <v>3752</v>
      </c>
      <c r="D2693" s="158">
        <v>0</v>
      </c>
      <c r="E2693" s="158">
        <v>0</v>
      </c>
      <c r="F2693" s="158">
        <v>1400</v>
      </c>
      <c r="G2693" s="159">
        <v>1400</v>
      </c>
    </row>
    <row r="2694" spans="1:7" x14ac:dyDescent="0.25">
      <c r="A2694" s="314"/>
      <c r="B2694" s="157" t="s">
        <v>3749</v>
      </c>
      <c r="C2694" s="157" t="s">
        <v>3753</v>
      </c>
      <c r="D2694" s="158">
        <v>0</v>
      </c>
      <c r="E2694" s="158">
        <v>0</v>
      </c>
      <c r="F2694" s="158">
        <v>0</v>
      </c>
      <c r="G2694" s="159">
        <v>800</v>
      </c>
    </row>
    <row r="2695" spans="1:7" x14ac:dyDescent="0.25">
      <c r="A2695" s="314"/>
      <c r="B2695" s="157" t="s">
        <v>3749</v>
      </c>
      <c r="C2695" s="157" t="s">
        <v>3754</v>
      </c>
      <c r="D2695" s="158">
        <v>0</v>
      </c>
      <c r="E2695" s="158">
        <v>0</v>
      </c>
      <c r="F2695" s="158">
        <v>3000</v>
      </c>
      <c r="G2695" s="159">
        <v>0</v>
      </c>
    </row>
    <row r="2696" spans="1:7" x14ac:dyDescent="0.25">
      <c r="A2696" s="314"/>
      <c r="B2696" s="157" t="s">
        <v>3749</v>
      </c>
      <c r="C2696" s="157" t="s">
        <v>3755</v>
      </c>
      <c r="D2696" s="158">
        <v>0</v>
      </c>
      <c r="E2696" s="158">
        <v>0</v>
      </c>
      <c r="F2696" s="158">
        <v>3000</v>
      </c>
      <c r="G2696" s="159">
        <v>2000</v>
      </c>
    </row>
    <row r="2697" spans="1:7" x14ac:dyDescent="0.25">
      <c r="A2697" s="314"/>
      <c r="B2697" s="157" t="s">
        <v>3749</v>
      </c>
      <c r="C2697" s="157" t="s">
        <v>3756</v>
      </c>
      <c r="D2697" s="158">
        <v>0</v>
      </c>
      <c r="E2697" s="158">
        <v>8800</v>
      </c>
      <c r="F2697" s="158">
        <v>0</v>
      </c>
      <c r="G2697" s="159">
        <v>0</v>
      </c>
    </row>
    <row r="2698" spans="1:7" x14ac:dyDescent="0.25">
      <c r="A2698" s="314"/>
      <c r="B2698" s="157" t="s">
        <v>3749</v>
      </c>
      <c r="C2698" s="157" t="s">
        <v>3757</v>
      </c>
      <c r="D2698" s="158">
        <v>0</v>
      </c>
      <c r="E2698" s="158">
        <v>0</v>
      </c>
      <c r="F2698" s="158">
        <v>2200</v>
      </c>
      <c r="G2698" s="159">
        <v>2200</v>
      </c>
    </row>
    <row r="2699" spans="1:7" x14ac:dyDescent="0.25">
      <c r="A2699" s="314"/>
      <c r="B2699" s="157" t="s">
        <v>2476</v>
      </c>
      <c r="C2699" s="157" t="s">
        <v>3751</v>
      </c>
      <c r="D2699" s="158">
        <v>25000</v>
      </c>
      <c r="E2699" s="158">
        <v>0</v>
      </c>
      <c r="F2699" s="158">
        <v>0</v>
      </c>
      <c r="G2699" s="159">
        <v>0</v>
      </c>
    </row>
    <row r="2700" spans="1:7" ht="21.75" x14ac:dyDescent="0.25">
      <c r="A2700" s="314"/>
      <c r="B2700" s="157" t="s">
        <v>3758</v>
      </c>
      <c r="C2700" s="157" t="s">
        <v>3759</v>
      </c>
      <c r="D2700" s="158">
        <v>4400</v>
      </c>
      <c r="E2700" s="158">
        <v>4400</v>
      </c>
      <c r="F2700" s="158">
        <v>3500</v>
      </c>
      <c r="G2700" s="159">
        <v>3500</v>
      </c>
    </row>
    <row r="2701" spans="1:7" ht="43.5" x14ac:dyDescent="0.25">
      <c r="A2701" s="314"/>
      <c r="B2701" s="157" t="s">
        <v>228</v>
      </c>
      <c r="C2701" s="157" t="s">
        <v>3760</v>
      </c>
      <c r="D2701" s="158">
        <v>8000</v>
      </c>
      <c r="E2701" s="158">
        <v>0</v>
      </c>
      <c r="F2701" s="158">
        <v>0</v>
      </c>
      <c r="G2701" s="159">
        <v>0</v>
      </c>
    </row>
    <row r="2702" spans="1:7" ht="43.5" x14ac:dyDescent="0.25">
      <c r="A2702" s="314"/>
      <c r="B2702" s="157" t="s">
        <v>228</v>
      </c>
      <c r="C2702" s="157" t="s">
        <v>3761</v>
      </c>
      <c r="D2702" s="158">
        <v>7000</v>
      </c>
      <c r="E2702" s="158">
        <v>0</v>
      </c>
      <c r="F2702" s="158">
        <v>0</v>
      </c>
      <c r="G2702" s="159">
        <v>0</v>
      </c>
    </row>
    <row r="2703" spans="1:7" ht="54.35" x14ac:dyDescent="0.25">
      <c r="A2703" s="314"/>
      <c r="B2703" s="157" t="s">
        <v>228</v>
      </c>
      <c r="C2703" s="157" t="s">
        <v>3762</v>
      </c>
      <c r="D2703" s="158">
        <v>0</v>
      </c>
      <c r="E2703" s="158">
        <v>5000</v>
      </c>
      <c r="F2703" s="158">
        <v>4000</v>
      </c>
      <c r="G2703" s="159">
        <v>4000</v>
      </c>
    </row>
    <row r="2704" spans="1:7" ht="54.35" x14ac:dyDescent="0.25">
      <c r="A2704" s="314"/>
      <c r="B2704" s="157" t="s">
        <v>228</v>
      </c>
      <c r="C2704" s="157" t="s">
        <v>3763</v>
      </c>
      <c r="D2704" s="158">
        <v>0</v>
      </c>
      <c r="E2704" s="158">
        <v>4000</v>
      </c>
      <c r="F2704" s="158">
        <v>3000</v>
      </c>
      <c r="G2704" s="159">
        <v>3000</v>
      </c>
    </row>
    <row r="2705" spans="1:7" ht="21.75" x14ac:dyDescent="0.25">
      <c r="A2705" s="314"/>
      <c r="B2705" s="157" t="s">
        <v>3764</v>
      </c>
      <c r="C2705" s="157" t="s">
        <v>3765</v>
      </c>
      <c r="D2705" s="158">
        <v>0</v>
      </c>
      <c r="E2705" s="158">
        <v>0</v>
      </c>
      <c r="F2705" s="158">
        <v>4500</v>
      </c>
      <c r="G2705" s="159">
        <v>4500</v>
      </c>
    </row>
    <row r="2706" spans="1:7" ht="21.75" x14ac:dyDescent="0.25">
      <c r="A2706" s="314"/>
      <c r="B2706" s="157" t="s">
        <v>3764</v>
      </c>
      <c r="C2706" s="157" t="s">
        <v>3766</v>
      </c>
      <c r="D2706" s="158">
        <v>0</v>
      </c>
      <c r="E2706" s="158">
        <v>4500</v>
      </c>
      <c r="F2706" s="158">
        <v>0</v>
      </c>
      <c r="G2706" s="159">
        <v>0</v>
      </c>
    </row>
    <row r="2707" spans="1:7" ht="21.75" x14ac:dyDescent="0.25">
      <c r="A2707" s="314"/>
      <c r="B2707" s="157" t="s">
        <v>3764</v>
      </c>
      <c r="C2707" s="157" t="s">
        <v>3767</v>
      </c>
      <c r="D2707" s="158">
        <v>4500</v>
      </c>
      <c r="E2707" s="158">
        <v>0</v>
      </c>
      <c r="F2707" s="158">
        <v>0</v>
      </c>
      <c r="G2707" s="159">
        <v>0</v>
      </c>
    </row>
    <row r="2708" spans="1:7" ht="21.75" x14ac:dyDescent="0.25">
      <c r="A2708" s="314"/>
      <c r="B2708" s="157" t="s">
        <v>3768</v>
      </c>
      <c r="C2708" s="157" t="s">
        <v>3769</v>
      </c>
      <c r="D2708" s="158">
        <v>6000</v>
      </c>
      <c r="E2708" s="158">
        <v>0</v>
      </c>
      <c r="F2708" s="158">
        <v>0</v>
      </c>
      <c r="G2708" s="159">
        <v>0</v>
      </c>
    </row>
    <row r="2709" spans="1:7" ht="21.75" x14ac:dyDescent="0.25">
      <c r="A2709" s="314"/>
      <c r="B2709" s="157" t="s">
        <v>3768</v>
      </c>
      <c r="C2709" s="157" t="s">
        <v>3770</v>
      </c>
      <c r="D2709" s="158">
        <v>0</v>
      </c>
      <c r="E2709" s="158">
        <v>6000</v>
      </c>
      <c r="F2709" s="158">
        <v>4000</v>
      </c>
      <c r="G2709" s="159">
        <v>4000</v>
      </c>
    </row>
    <row r="2710" spans="1:7" ht="32.6" x14ac:dyDescent="0.25">
      <c r="A2710" s="314"/>
      <c r="B2710" s="157" t="s">
        <v>3768</v>
      </c>
      <c r="C2710" s="157" t="s">
        <v>3771</v>
      </c>
      <c r="D2710" s="158">
        <v>0</v>
      </c>
      <c r="E2710" s="158">
        <v>6000</v>
      </c>
      <c r="F2710" s="158">
        <v>6000</v>
      </c>
      <c r="G2710" s="159">
        <v>6000</v>
      </c>
    </row>
    <row r="2711" spans="1:7" x14ac:dyDescent="0.25">
      <c r="A2711" s="314"/>
      <c r="B2711" s="157" t="s">
        <v>3772</v>
      </c>
      <c r="C2711" s="157" t="s">
        <v>3773</v>
      </c>
      <c r="D2711" s="158">
        <v>0</v>
      </c>
      <c r="E2711" s="158">
        <v>0</v>
      </c>
      <c r="F2711" s="158">
        <v>1000</v>
      </c>
      <c r="G2711" s="159">
        <v>1000</v>
      </c>
    </row>
    <row r="2712" spans="1:7" x14ac:dyDescent="0.25">
      <c r="A2712" s="314"/>
      <c r="B2712" s="157" t="s">
        <v>3774</v>
      </c>
      <c r="C2712" s="157" t="s">
        <v>3775</v>
      </c>
      <c r="D2712" s="158">
        <v>0</v>
      </c>
      <c r="E2712" s="158">
        <v>400</v>
      </c>
      <c r="F2712" s="158">
        <v>0</v>
      </c>
      <c r="G2712" s="159">
        <v>0</v>
      </c>
    </row>
    <row r="2713" spans="1:7" x14ac:dyDescent="0.25">
      <c r="A2713" s="314"/>
      <c r="B2713" s="157" t="s">
        <v>3774</v>
      </c>
      <c r="C2713" s="157" t="s">
        <v>3776</v>
      </c>
      <c r="D2713" s="158">
        <v>400</v>
      </c>
      <c r="E2713" s="158">
        <v>0</v>
      </c>
      <c r="F2713" s="158">
        <v>0</v>
      </c>
      <c r="G2713" s="159">
        <v>0</v>
      </c>
    </row>
    <row r="2714" spans="1:7" x14ac:dyDescent="0.25">
      <c r="A2714" s="314"/>
      <c r="B2714" s="157" t="s">
        <v>3777</v>
      </c>
      <c r="C2714" s="157" t="s">
        <v>3773</v>
      </c>
      <c r="D2714" s="158">
        <v>800</v>
      </c>
      <c r="E2714" s="158">
        <v>0</v>
      </c>
      <c r="F2714" s="158">
        <v>0</v>
      </c>
      <c r="G2714" s="159">
        <v>0</v>
      </c>
    </row>
    <row r="2715" spans="1:7" x14ac:dyDescent="0.25">
      <c r="A2715" s="314"/>
      <c r="B2715" s="157" t="s">
        <v>3778</v>
      </c>
      <c r="C2715" s="157" t="s">
        <v>3773</v>
      </c>
      <c r="D2715" s="158">
        <v>0</v>
      </c>
      <c r="E2715" s="158">
        <v>800</v>
      </c>
      <c r="F2715" s="158">
        <v>0</v>
      </c>
      <c r="G2715" s="159">
        <v>0</v>
      </c>
    </row>
    <row r="2716" spans="1:7" ht="21.75" x14ac:dyDescent="0.25">
      <c r="A2716" s="314"/>
      <c r="B2716" s="157" t="s">
        <v>3779</v>
      </c>
      <c r="C2716" s="157" t="s">
        <v>3453</v>
      </c>
      <c r="D2716" s="158">
        <v>600</v>
      </c>
      <c r="E2716" s="158">
        <v>0</v>
      </c>
      <c r="F2716" s="158">
        <v>0</v>
      </c>
      <c r="G2716" s="159">
        <v>0</v>
      </c>
    </row>
    <row r="2717" spans="1:7" x14ac:dyDescent="0.25">
      <c r="A2717" s="314"/>
      <c r="B2717" s="157" t="s">
        <v>3779</v>
      </c>
      <c r="C2717" s="157" t="s">
        <v>3779</v>
      </c>
      <c r="D2717" s="158">
        <v>0</v>
      </c>
      <c r="E2717" s="158">
        <v>600</v>
      </c>
      <c r="F2717" s="158">
        <v>600</v>
      </c>
      <c r="G2717" s="159">
        <v>600</v>
      </c>
    </row>
    <row r="2718" spans="1:7" x14ac:dyDescent="0.25">
      <c r="A2718" s="314"/>
      <c r="B2718" s="157" t="s">
        <v>3780</v>
      </c>
      <c r="C2718" s="157" t="s">
        <v>3781</v>
      </c>
      <c r="D2718" s="158">
        <v>500</v>
      </c>
      <c r="E2718" s="158">
        <v>500</v>
      </c>
      <c r="F2718" s="158">
        <v>400</v>
      </c>
      <c r="G2718" s="159">
        <v>400</v>
      </c>
    </row>
    <row r="2719" spans="1:7" ht="21.75" x14ac:dyDescent="0.25">
      <c r="A2719" s="314"/>
      <c r="B2719" s="157" t="s">
        <v>3782</v>
      </c>
      <c r="C2719" s="157" t="s">
        <v>3783</v>
      </c>
      <c r="D2719" s="158">
        <v>3000</v>
      </c>
      <c r="E2719" s="158">
        <v>3000</v>
      </c>
      <c r="F2719" s="158">
        <v>800</v>
      </c>
      <c r="G2719" s="159">
        <v>800</v>
      </c>
    </row>
    <row r="2720" spans="1:7" ht="32.6" x14ac:dyDescent="0.25">
      <c r="A2720" s="314"/>
      <c r="B2720" s="157" t="s">
        <v>3784</v>
      </c>
      <c r="C2720" s="157" t="s">
        <v>3785</v>
      </c>
      <c r="D2720" s="158">
        <v>800</v>
      </c>
      <c r="E2720" s="158">
        <v>800</v>
      </c>
      <c r="F2720" s="158">
        <v>600</v>
      </c>
      <c r="G2720" s="159">
        <v>600</v>
      </c>
    </row>
    <row r="2721" spans="1:7" ht="32.6" x14ac:dyDescent="0.25">
      <c r="A2721" s="314"/>
      <c r="B2721" s="157" t="s">
        <v>3786</v>
      </c>
      <c r="C2721" s="157" t="s">
        <v>3787</v>
      </c>
      <c r="D2721" s="158">
        <v>0</v>
      </c>
      <c r="E2721" s="158">
        <v>800</v>
      </c>
      <c r="F2721" s="158">
        <v>600</v>
      </c>
      <c r="G2721" s="159">
        <v>600</v>
      </c>
    </row>
    <row r="2722" spans="1:7" ht="21.75" x14ac:dyDescent="0.25">
      <c r="A2722" s="314"/>
      <c r="B2722" s="157" t="s">
        <v>3786</v>
      </c>
      <c r="C2722" s="157" t="s">
        <v>3788</v>
      </c>
      <c r="D2722" s="158">
        <v>800</v>
      </c>
      <c r="E2722" s="158">
        <v>0</v>
      </c>
      <c r="F2722" s="158">
        <v>0</v>
      </c>
      <c r="G2722" s="159">
        <v>0</v>
      </c>
    </row>
    <row r="2723" spans="1:7" x14ac:dyDescent="0.25">
      <c r="A2723" s="314"/>
      <c r="B2723" s="157" t="s">
        <v>3789</v>
      </c>
      <c r="C2723" s="157" t="s">
        <v>3357</v>
      </c>
      <c r="D2723" s="158">
        <v>0</v>
      </c>
      <c r="E2723" s="158">
        <v>0</v>
      </c>
      <c r="F2723" s="158">
        <v>400</v>
      </c>
      <c r="G2723" s="159">
        <v>400</v>
      </c>
    </row>
    <row r="2724" spans="1:7" ht="21.75" x14ac:dyDescent="0.25">
      <c r="A2724" s="314"/>
      <c r="B2724" s="157" t="s">
        <v>3790</v>
      </c>
      <c r="C2724" s="157" t="s">
        <v>3791</v>
      </c>
      <c r="D2724" s="158">
        <v>700</v>
      </c>
      <c r="E2724" s="158">
        <v>0</v>
      </c>
      <c r="F2724" s="158">
        <v>0</v>
      </c>
      <c r="G2724" s="159">
        <v>0</v>
      </c>
    </row>
    <row r="2725" spans="1:7" ht="21.75" x14ac:dyDescent="0.25">
      <c r="A2725" s="314"/>
      <c r="B2725" s="157" t="s">
        <v>3790</v>
      </c>
      <c r="C2725" s="157" t="s">
        <v>3792</v>
      </c>
      <c r="D2725" s="158">
        <v>0</v>
      </c>
      <c r="E2725" s="158">
        <v>700</v>
      </c>
      <c r="F2725" s="158">
        <v>700</v>
      </c>
      <c r="G2725" s="159">
        <v>700</v>
      </c>
    </row>
    <row r="2726" spans="1:7" ht="21.75" x14ac:dyDescent="0.25">
      <c r="A2726" s="314"/>
      <c r="B2726" s="157" t="s">
        <v>3793</v>
      </c>
      <c r="C2726" s="157" t="s">
        <v>3794</v>
      </c>
      <c r="D2726" s="158">
        <v>500</v>
      </c>
      <c r="E2726" s="158">
        <v>500</v>
      </c>
      <c r="F2726" s="158">
        <v>500</v>
      </c>
      <c r="G2726" s="159">
        <v>500</v>
      </c>
    </row>
    <row r="2727" spans="1:7" x14ac:dyDescent="0.25">
      <c r="A2727" s="314"/>
      <c r="B2727" s="157" t="s">
        <v>3795</v>
      </c>
      <c r="C2727" s="157" t="s">
        <v>3796</v>
      </c>
      <c r="D2727" s="158">
        <v>300</v>
      </c>
      <c r="E2727" s="158">
        <v>0</v>
      </c>
      <c r="F2727" s="158">
        <v>0</v>
      </c>
      <c r="G2727" s="159">
        <v>0</v>
      </c>
    </row>
    <row r="2728" spans="1:7" x14ac:dyDescent="0.25">
      <c r="A2728" s="314"/>
      <c r="B2728" s="157" t="s">
        <v>2505</v>
      </c>
      <c r="C2728" s="157" t="s">
        <v>3797</v>
      </c>
      <c r="D2728" s="158">
        <v>0</v>
      </c>
      <c r="E2728" s="158">
        <v>0</v>
      </c>
      <c r="F2728" s="158">
        <v>2000</v>
      </c>
      <c r="G2728" s="159">
        <v>2000</v>
      </c>
    </row>
    <row r="2729" spans="1:7" ht="21.75" x14ac:dyDescent="0.25">
      <c r="A2729" s="314"/>
      <c r="B2729" s="157" t="s">
        <v>2508</v>
      </c>
      <c r="C2729" s="157" t="s">
        <v>3798</v>
      </c>
      <c r="D2729" s="158">
        <v>0</v>
      </c>
      <c r="E2729" s="158">
        <v>0</v>
      </c>
      <c r="F2729" s="158">
        <v>0</v>
      </c>
      <c r="G2729" s="159">
        <v>1200</v>
      </c>
    </row>
    <row r="2730" spans="1:7" ht="21.75" x14ac:dyDescent="0.25">
      <c r="A2730" s="314"/>
      <c r="B2730" s="157" t="s">
        <v>3799</v>
      </c>
      <c r="C2730" s="157" t="s">
        <v>3798</v>
      </c>
      <c r="D2730" s="158">
        <v>0</v>
      </c>
      <c r="E2730" s="158">
        <v>1200</v>
      </c>
      <c r="F2730" s="158">
        <v>1200</v>
      </c>
      <c r="G2730" s="159">
        <v>0</v>
      </c>
    </row>
    <row r="2731" spans="1:7" ht="21.75" x14ac:dyDescent="0.25">
      <c r="A2731" s="314"/>
      <c r="B2731" s="157" t="s">
        <v>3799</v>
      </c>
      <c r="C2731" s="157" t="s">
        <v>3800</v>
      </c>
      <c r="D2731" s="158">
        <v>1200</v>
      </c>
      <c r="E2731" s="158">
        <v>0</v>
      </c>
      <c r="F2731" s="158">
        <v>0</v>
      </c>
      <c r="G2731" s="159">
        <v>0</v>
      </c>
    </row>
    <row r="2732" spans="1:7" x14ac:dyDescent="0.25">
      <c r="A2732" s="314"/>
      <c r="B2732" s="157" t="s">
        <v>3801</v>
      </c>
      <c r="C2732" s="157" t="s">
        <v>3802</v>
      </c>
      <c r="D2732" s="158">
        <v>0</v>
      </c>
      <c r="E2732" s="158">
        <v>4100</v>
      </c>
      <c r="F2732" s="158">
        <v>0</v>
      </c>
      <c r="G2732" s="159">
        <v>0</v>
      </c>
    </row>
    <row r="2733" spans="1:7" ht="21.75" x14ac:dyDescent="0.25">
      <c r="A2733" s="314"/>
      <c r="B2733" s="157" t="s">
        <v>3803</v>
      </c>
      <c r="C2733" s="157" t="s">
        <v>3804</v>
      </c>
      <c r="D2733" s="158">
        <v>0</v>
      </c>
      <c r="E2733" s="158">
        <v>0</v>
      </c>
      <c r="F2733" s="158">
        <v>6000</v>
      </c>
      <c r="G2733" s="159">
        <v>0</v>
      </c>
    </row>
    <row r="2734" spans="1:7" ht="21.75" x14ac:dyDescent="0.25">
      <c r="A2734" s="314"/>
      <c r="B2734" s="157" t="s">
        <v>3803</v>
      </c>
      <c r="C2734" s="157" t="s">
        <v>3805</v>
      </c>
      <c r="D2734" s="158">
        <v>0</v>
      </c>
      <c r="E2734" s="158">
        <v>0</v>
      </c>
      <c r="F2734" s="158">
        <v>0</v>
      </c>
      <c r="G2734" s="159">
        <v>6000</v>
      </c>
    </row>
    <row r="2735" spans="1:7" ht="21.75" x14ac:dyDescent="0.25">
      <c r="A2735" s="314"/>
      <c r="B2735" s="157" t="s">
        <v>3806</v>
      </c>
      <c r="C2735" s="157" t="s">
        <v>3324</v>
      </c>
      <c r="D2735" s="158">
        <v>0</v>
      </c>
      <c r="E2735" s="158">
        <v>0</v>
      </c>
      <c r="F2735" s="158">
        <v>1200</v>
      </c>
      <c r="G2735" s="159">
        <v>1200</v>
      </c>
    </row>
    <row r="2736" spans="1:7" x14ac:dyDescent="0.25">
      <c r="A2736" s="314"/>
      <c r="B2736" s="157" t="s">
        <v>3806</v>
      </c>
      <c r="C2736" s="157" t="s">
        <v>3807</v>
      </c>
      <c r="D2736" s="158">
        <v>0</v>
      </c>
      <c r="E2736" s="158">
        <v>0</v>
      </c>
      <c r="F2736" s="158">
        <v>1000</v>
      </c>
      <c r="G2736" s="159">
        <v>1000</v>
      </c>
    </row>
    <row r="2737" spans="1:7" x14ac:dyDescent="0.25">
      <c r="A2737" s="314"/>
      <c r="B2737" s="157" t="s">
        <v>602</v>
      </c>
      <c r="C2737" s="157" t="s">
        <v>3808</v>
      </c>
      <c r="D2737" s="158">
        <v>1000</v>
      </c>
      <c r="E2737" s="158">
        <v>0</v>
      </c>
      <c r="F2737" s="158">
        <v>0</v>
      </c>
      <c r="G2737" s="159">
        <v>0</v>
      </c>
    </row>
    <row r="2738" spans="1:7" ht="21.75" x14ac:dyDescent="0.25">
      <c r="A2738" s="314"/>
      <c r="B2738" s="157"/>
      <c r="C2738" s="157" t="s">
        <v>3809</v>
      </c>
      <c r="D2738" s="158">
        <v>1000</v>
      </c>
      <c r="E2738" s="158">
        <v>1000</v>
      </c>
      <c r="F2738" s="158">
        <v>1000</v>
      </c>
      <c r="G2738" s="159">
        <v>1000</v>
      </c>
    </row>
    <row r="2739" spans="1:7" ht="21.75" x14ac:dyDescent="0.25">
      <c r="A2739" s="314"/>
      <c r="B2739" s="157"/>
      <c r="C2739" s="157" t="s">
        <v>3810</v>
      </c>
      <c r="D2739" s="158">
        <v>500</v>
      </c>
      <c r="E2739" s="158">
        <v>500</v>
      </c>
      <c r="F2739" s="158">
        <v>500</v>
      </c>
      <c r="G2739" s="159">
        <v>500</v>
      </c>
    </row>
    <row r="2740" spans="1:7" ht="21.75" x14ac:dyDescent="0.25">
      <c r="A2740" s="314"/>
      <c r="B2740" s="157"/>
      <c r="C2740" s="157" t="s">
        <v>3811</v>
      </c>
      <c r="D2740" s="158">
        <v>500</v>
      </c>
      <c r="E2740" s="158">
        <v>500</v>
      </c>
      <c r="F2740" s="158">
        <v>500</v>
      </c>
      <c r="G2740" s="159">
        <v>500</v>
      </c>
    </row>
    <row r="2741" spans="1:7" ht="21.75" x14ac:dyDescent="0.25">
      <c r="A2741" s="314"/>
      <c r="B2741" s="157"/>
      <c r="C2741" s="157" t="s">
        <v>3812</v>
      </c>
      <c r="D2741" s="158">
        <v>1200</v>
      </c>
      <c r="E2741" s="158">
        <v>1200</v>
      </c>
      <c r="F2741" s="158">
        <v>1200</v>
      </c>
      <c r="G2741" s="159">
        <v>1200</v>
      </c>
    </row>
    <row r="2742" spans="1:7" x14ac:dyDescent="0.25">
      <c r="A2742" s="314"/>
      <c r="B2742" s="157"/>
      <c r="C2742" s="157" t="s">
        <v>3813</v>
      </c>
      <c r="D2742" s="158">
        <v>0</v>
      </c>
      <c r="E2742" s="158">
        <v>11800</v>
      </c>
      <c r="F2742" s="158">
        <v>0</v>
      </c>
      <c r="G2742" s="159">
        <v>0</v>
      </c>
    </row>
    <row r="2743" spans="1:7" x14ac:dyDescent="0.25">
      <c r="A2743" s="315"/>
      <c r="B2743" s="157"/>
      <c r="C2743" s="157"/>
      <c r="D2743" s="158">
        <v>0</v>
      </c>
      <c r="E2743" s="158">
        <v>4700</v>
      </c>
      <c r="F2743" s="158">
        <v>0</v>
      </c>
      <c r="G2743" s="159">
        <v>0</v>
      </c>
    </row>
    <row r="2744" spans="1:7" x14ac:dyDescent="0.25">
      <c r="A2744" s="316" t="s">
        <v>624</v>
      </c>
      <c r="B2744" s="316"/>
      <c r="C2744" s="317"/>
      <c r="D2744" s="160">
        <v>304150</v>
      </c>
      <c r="E2744" s="160">
        <v>287750</v>
      </c>
      <c r="F2744" s="160">
        <v>656000</v>
      </c>
      <c r="G2744" s="161">
        <v>566500</v>
      </c>
    </row>
    <row r="2745" spans="1:7" ht="21.75" x14ac:dyDescent="0.25">
      <c r="A2745" s="313" t="s">
        <v>151</v>
      </c>
      <c r="B2745" s="157" t="s">
        <v>3814</v>
      </c>
      <c r="C2745" s="157" t="s">
        <v>3815</v>
      </c>
      <c r="D2745" s="158">
        <v>300</v>
      </c>
      <c r="E2745" s="158">
        <v>0</v>
      </c>
      <c r="F2745" s="158">
        <v>0</v>
      </c>
      <c r="G2745" s="159">
        <v>0</v>
      </c>
    </row>
    <row r="2746" spans="1:7" ht="32.6" x14ac:dyDescent="0.25">
      <c r="A2746" s="314"/>
      <c r="B2746" s="157" t="s">
        <v>3099</v>
      </c>
      <c r="C2746" s="157" t="s">
        <v>3816</v>
      </c>
      <c r="D2746" s="158">
        <v>1000</v>
      </c>
      <c r="E2746" s="158">
        <v>0</v>
      </c>
      <c r="F2746" s="158">
        <v>0</v>
      </c>
      <c r="G2746" s="159">
        <v>0</v>
      </c>
    </row>
    <row r="2747" spans="1:7" ht="21.75" x14ac:dyDescent="0.25">
      <c r="A2747" s="314"/>
      <c r="B2747" s="157" t="s">
        <v>3099</v>
      </c>
      <c r="C2747" s="157" t="s">
        <v>3817</v>
      </c>
      <c r="D2747" s="158">
        <v>0</v>
      </c>
      <c r="E2747" s="158">
        <v>1000</v>
      </c>
      <c r="F2747" s="158">
        <v>1000</v>
      </c>
      <c r="G2747" s="159">
        <v>1000</v>
      </c>
    </row>
    <row r="2748" spans="1:7" ht="21.75" x14ac:dyDescent="0.25">
      <c r="A2748" s="314"/>
      <c r="B2748" s="157" t="s">
        <v>2521</v>
      </c>
      <c r="C2748" s="157" t="s">
        <v>3818</v>
      </c>
      <c r="D2748" s="158">
        <v>-142000</v>
      </c>
      <c r="E2748" s="158">
        <v>-142000</v>
      </c>
      <c r="F2748" s="158">
        <v>-142000</v>
      </c>
      <c r="G2748" s="159">
        <v>-142000</v>
      </c>
    </row>
    <row r="2749" spans="1:7" ht="21.75" x14ac:dyDescent="0.25">
      <c r="A2749" s="314"/>
      <c r="B2749" s="157" t="s">
        <v>2521</v>
      </c>
      <c r="C2749" s="157" t="s">
        <v>3819</v>
      </c>
      <c r="D2749" s="158">
        <v>0</v>
      </c>
      <c r="E2749" s="158">
        <v>0</v>
      </c>
      <c r="F2749" s="158">
        <v>21300</v>
      </c>
      <c r="G2749" s="159">
        <v>0</v>
      </c>
    </row>
    <row r="2750" spans="1:7" ht="21.75" x14ac:dyDescent="0.25">
      <c r="A2750" s="314"/>
      <c r="B2750" s="157" t="s">
        <v>2521</v>
      </c>
      <c r="C2750" s="157" t="s">
        <v>3820</v>
      </c>
      <c r="D2750" s="158">
        <v>6300</v>
      </c>
      <c r="E2750" s="158">
        <v>6300</v>
      </c>
      <c r="F2750" s="158">
        <v>0</v>
      </c>
      <c r="G2750" s="159">
        <v>0</v>
      </c>
    </row>
    <row r="2751" spans="1:7" ht="21.75" x14ac:dyDescent="0.25">
      <c r="A2751" s="314"/>
      <c r="B2751" s="157" t="s">
        <v>2521</v>
      </c>
      <c r="C2751" s="157" t="s">
        <v>3821</v>
      </c>
      <c r="D2751" s="158">
        <v>0</v>
      </c>
      <c r="E2751" s="158">
        <v>0</v>
      </c>
      <c r="F2751" s="158">
        <v>0</v>
      </c>
      <c r="G2751" s="159">
        <v>21300</v>
      </c>
    </row>
    <row r="2752" spans="1:7" ht="32.6" x14ac:dyDescent="0.25">
      <c r="A2752" s="314"/>
      <c r="B2752" s="157" t="s">
        <v>2111</v>
      </c>
      <c r="C2752" s="157" t="s">
        <v>3822</v>
      </c>
      <c r="D2752" s="158">
        <v>0</v>
      </c>
      <c r="E2752" s="158">
        <v>6000</v>
      </c>
      <c r="F2752" s="158">
        <v>6000</v>
      </c>
      <c r="G2752" s="159">
        <v>6000</v>
      </c>
    </row>
    <row r="2753" spans="1:7" x14ac:dyDescent="0.25">
      <c r="A2753" s="314"/>
      <c r="B2753" s="157" t="s">
        <v>3823</v>
      </c>
      <c r="C2753" s="157" t="s">
        <v>3824</v>
      </c>
      <c r="D2753" s="158">
        <v>200</v>
      </c>
      <c r="E2753" s="158">
        <v>0</v>
      </c>
      <c r="F2753" s="158">
        <v>0</v>
      </c>
      <c r="G2753" s="159">
        <v>0</v>
      </c>
    </row>
    <row r="2754" spans="1:7" x14ac:dyDescent="0.25">
      <c r="A2754" s="314"/>
      <c r="B2754" s="157" t="s">
        <v>2113</v>
      </c>
      <c r="C2754" s="157" t="s">
        <v>3824</v>
      </c>
      <c r="D2754" s="158">
        <v>300</v>
      </c>
      <c r="E2754" s="158">
        <v>0</v>
      </c>
      <c r="F2754" s="158">
        <v>0</v>
      </c>
      <c r="G2754" s="159">
        <v>0</v>
      </c>
    </row>
    <row r="2755" spans="1:7" ht="54.35" x14ac:dyDescent="0.25">
      <c r="A2755" s="314"/>
      <c r="B2755" s="157" t="s">
        <v>3104</v>
      </c>
      <c r="C2755" s="157" t="s">
        <v>3825</v>
      </c>
      <c r="D2755" s="158">
        <v>0</v>
      </c>
      <c r="E2755" s="158">
        <v>500</v>
      </c>
      <c r="F2755" s="158">
        <v>500</v>
      </c>
      <c r="G2755" s="159">
        <v>500</v>
      </c>
    </row>
    <row r="2756" spans="1:7" ht="21.75" x14ac:dyDescent="0.25">
      <c r="A2756" s="314"/>
      <c r="B2756" s="157" t="s">
        <v>3104</v>
      </c>
      <c r="C2756" s="157" t="s">
        <v>3826</v>
      </c>
      <c r="D2756" s="158">
        <v>400</v>
      </c>
      <c r="E2756" s="158">
        <v>0</v>
      </c>
      <c r="F2756" s="158">
        <v>0</v>
      </c>
      <c r="G2756" s="159">
        <v>0</v>
      </c>
    </row>
    <row r="2757" spans="1:7" ht="54.35" x14ac:dyDescent="0.25">
      <c r="A2757" s="314"/>
      <c r="B2757" s="157" t="s">
        <v>2117</v>
      </c>
      <c r="C2757" s="157" t="s">
        <v>3827</v>
      </c>
      <c r="D2757" s="158">
        <v>6700</v>
      </c>
      <c r="E2757" s="158">
        <v>0</v>
      </c>
      <c r="F2757" s="158">
        <v>0</v>
      </c>
      <c r="G2757" s="159">
        <v>0</v>
      </c>
    </row>
    <row r="2758" spans="1:7" ht="32.6" x14ac:dyDescent="0.25">
      <c r="A2758" s="314"/>
      <c r="B2758" s="157" t="s">
        <v>2117</v>
      </c>
      <c r="C2758" s="157" t="s">
        <v>3822</v>
      </c>
      <c r="D2758" s="158">
        <v>0</v>
      </c>
      <c r="E2758" s="158">
        <v>14000</v>
      </c>
      <c r="F2758" s="158">
        <v>14000</v>
      </c>
      <c r="G2758" s="159">
        <v>14000</v>
      </c>
    </row>
    <row r="2759" spans="1:7" ht="54.35" x14ac:dyDescent="0.25">
      <c r="A2759" s="314"/>
      <c r="B2759" s="157" t="s">
        <v>2118</v>
      </c>
      <c r="C2759" s="157" t="s">
        <v>3827</v>
      </c>
      <c r="D2759" s="158">
        <v>7500</v>
      </c>
      <c r="E2759" s="158">
        <v>0</v>
      </c>
      <c r="F2759" s="158">
        <v>0</v>
      </c>
      <c r="G2759" s="159">
        <v>0</v>
      </c>
    </row>
    <row r="2760" spans="1:7" ht="32.6" x14ac:dyDescent="0.25">
      <c r="A2760" s="314"/>
      <c r="B2760" s="157" t="s">
        <v>2118</v>
      </c>
      <c r="C2760" s="157" t="s">
        <v>3822</v>
      </c>
      <c r="D2760" s="158">
        <v>0</v>
      </c>
      <c r="E2760" s="158">
        <v>10000</v>
      </c>
      <c r="F2760" s="158">
        <v>10000</v>
      </c>
      <c r="G2760" s="159">
        <v>10000</v>
      </c>
    </row>
    <row r="2761" spans="1:7" ht="54.35" x14ac:dyDescent="0.25">
      <c r="A2761" s="314"/>
      <c r="B2761" s="157" t="s">
        <v>3111</v>
      </c>
      <c r="C2761" s="157" t="s">
        <v>3828</v>
      </c>
      <c r="D2761" s="158">
        <v>7500</v>
      </c>
      <c r="E2761" s="158">
        <v>0</v>
      </c>
      <c r="F2761" s="158">
        <v>0</v>
      </c>
      <c r="G2761" s="159">
        <v>0</v>
      </c>
    </row>
    <row r="2762" spans="1:7" ht="32.6" x14ac:dyDescent="0.25">
      <c r="A2762" s="314"/>
      <c r="B2762" s="157" t="s">
        <v>3111</v>
      </c>
      <c r="C2762" s="157" t="s">
        <v>3822</v>
      </c>
      <c r="D2762" s="158">
        <v>0</v>
      </c>
      <c r="E2762" s="158">
        <v>7500</v>
      </c>
      <c r="F2762" s="158">
        <v>7500</v>
      </c>
      <c r="G2762" s="159">
        <v>7500</v>
      </c>
    </row>
    <row r="2763" spans="1:7" ht="54.35" x14ac:dyDescent="0.25">
      <c r="A2763" s="314"/>
      <c r="B2763" s="157" t="s">
        <v>2123</v>
      </c>
      <c r="C2763" s="157" t="s">
        <v>3829</v>
      </c>
      <c r="D2763" s="158">
        <v>8400</v>
      </c>
      <c r="E2763" s="158">
        <v>0</v>
      </c>
      <c r="F2763" s="158">
        <v>0</v>
      </c>
      <c r="G2763" s="159">
        <v>0</v>
      </c>
    </row>
    <row r="2764" spans="1:7" ht="32.6" x14ac:dyDescent="0.25">
      <c r="A2764" s="314"/>
      <c r="B2764" s="157" t="s">
        <v>2123</v>
      </c>
      <c r="C2764" s="157" t="s">
        <v>3822</v>
      </c>
      <c r="D2764" s="158">
        <v>0</v>
      </c>
      <c r="E2764" s="158">
        <v>8400</v>
      </c>
      <c r="F2764" s="158">
        <v>8400</v>
      </c>
      <c r="G2764" s="159">
        <v>8400</v>
      </c>
    </row>
    <row r="2765" spans="1:7" ht="21.75" x14ac:dyDescent="0.25">
      <c r="A2765" s="314"/>
      <c r="B2765" s="157" t="s">
        <v>2124</v>
      </c>
      <c r="C2765" s="157" t="s">
        <v>3830</v>
      </c>
      <c r="D2765" s="158">
        <v>4000</v>
      </c>
      <c r="E2765" s="158">
        <v>4000</v>
      </c>
      <c r="F2765" s="158">
        <v>0</v>
      </c>
      <c r="G2765" s="159">
        <v>4000</v>
      </c>
    </row>
    <row r="2766" spans="1:7" ht="21.75" x14ac:dyDescent="0.25">
      <c r="A2766" s="314"/>
      <c r="B2766" s="157" t="s">
        <v>3831</v>
      </c>
      <c r="C2766" s="157" t="s">
        <v>3830</v>
      </c>
      <c r="D2766" s="158">
        <v>0</v>
      </c>
      <c r="E2766" s="158">
        <v>0</v>
      </c>
      <c r="F2766" s="158">
        <v>4000</v>
      </c>
      <c r="G2766" s="159">
        <v>0</v>
      </c>
    </row>
    <row r="2767" spans="1:7" ht="21.75" x14ac:dyDescent="0.25">
      <c r="A2767" s="314"/>
      <c r="B2767" s="157" t="s">
        <v>3337</v>
      </c>
      <c r="C2767" s="157" t="s">
        <v>3832</v>
      </c>
      <c r="D2767" s="158">
        <v>45000</v>
      </c>
      <c r="E2767" s="158">
        <v>45000</v>
      </c>
      <c r="F2767" s="158">
        <v>45000</v>
      </c>
      <c r="G2767" s="159">
        <v>45000</v>
      </c>
    </row>
    <row r="2768" spans="1:7" ht="21.75" x14ac:dyDescent="0.25">
      <c r="A2768" s="314"/>
      <c r="B2768" s="157" t="s">
        <v>3119</v>
      </c>
      <c r="C2768" s="157" t="s">
        <v>3833</v>
      </c>
      <c r="D2768" s="158">
        <v>20000</v>
      </c>
      <c r="E2768" s="158">
        <v>20000</v>
      </c>
      <c r="F2768" s="158">
        <v>20000</v>
      </c>
      <c r="G2768" s="159">
        <v>20000</v>
      </c>
    </row>
    <row r="2769" spans="1:7" ht="21.75" x14ac:dyDescent="0.25">
      <c r="A2769" s="314"/>
      <c r="B2769" s="157" t="s">
        <v>3834</v>
      </c>
      <c r="C2769" s="157" t="s">
        <v>3835</v>
      </c>
      <c r="D2769" s="158">
        <v>15000</v>
      </c>
      <c r="E2769" s="158">
        <v>15000</v>
      </c>
      <c r="F2769" s="158">
        <v>15000</v>
      </c>
      <c r="G2769" s="159">
        <v>15000</v>
      </c>
    </row>
    <row r="2770" spans="1:7" ht="21.75" x14ac:dyDescent="0.25">
      <c r="A2770" s="314"/>
      <c r="B2770" s="157" t="s">
        <v>3342</v>
      </c>
      <c r="C2770" s="157" t="s">
        <v>3836</v>
      </c>
      <c r="D2770" s="158">
        <v>12000</v>
      </c>
      <c r="E2770" s="158">
        <v>12000</v>
      </c>
      <c r="F2770" s="158">
        <v>12000</v>
      </c>
      <c r="G2770" s="159">
        <v>12000</v>
      </c>
    </row>
    <row r="2771" spans="1:7" ht="21.75" x14ac:dyDescent="0.25">
      <c r="A2771" s="314"/>
      <c r="B2771" s="157" t="s">
        <v>3344</v>
      </c>
      <c r="C2771" s="157" t="s">
        <v>3837</v>
      </c>
      <c r="D2771" s="158">
        <v>10000</v>
      </c>
      <c r="E2771" s="158">
        <v>10000</v>
      </c>
      <c r="F2771" s="158">
        <v>10000</v>
      </c>
      <c r="G2771" s="159">
        <v>10000</v>
      </c>
    </row>
    <row r="2772" spans="1:7" ht="21.75" x14ac:dyDescent="0.25">
      <c r="A2772" s="314"/>
      <c r="B2772" s="157" t="s">
        <v>3838</v>
      </c>
      <c r="C2772" s="157" t="s">
        <v>3839</v>
      </c>
      <c r="D2772" s="158">
        <v>6000</v>
      </c>
      <c r="E2772" s="158">
        <v>6000</v>
      </c>
      <c r="F2772" s="158">
        <v>6000</v>
      </c>
      <c r="G2772" s="159">
        <v>6000</v>
      </c>
    </row>
    <row r="2773" spans="1:7" ht="21.75" x14ac:dyDescent="0.25">
      <c r="A2773" s="314"/>
      <c r="B2773" s="157" t="s">
        <v>2131</v>
      </c>
      <c r="C2773" s="157" t="s">
        <v>3840</v>
      </c>
      <c r="D2773" s="158">
        <v>7200</v>
      </c>
      <c r="E2773" s="158">
        <v>7200</v>
      </c>
      <c r="F2773" s="158">
        <v>7200</v>
      </c>
      <c r="G2773" s="159">
        <v>7200</v>
      </c>
    </row>
    <row r="2774" spans="1:7" ht="21.75" x14ac:dyDescent="0.25">
      <c r="A2774" s="314"/>
      <c r="B2774" s="157" t="s">
        <v>2133</v>
      </c>
      <c r="C2774" s="157" t="s">
        <v>3841</v>
      </c>
      <c r="D2774" s="158">
        <v>13000</v>
      </c>
      <c r="E2774" s="158">
        <v>13000</v>
      </c>
      <c r="F2774" s="158">
        <v>13000</v>
      </c>
      <c r="G2774" s="159">
        <v>13000</v>
      </c>
    </row>
    <row r="2775" spans="1:7" ht="21.75" x14ac:dyDescent="0.25">
      <c r="A2775" s="314"/>
      <c r="B2775" s="157" t="s">
        <v>2136</v>
      </c>
      <c r="C2775" s="157" t="s">
        <v>3842</v>
      </c>
      <c r="D2775" s="158">
        <v>5000</v>
      </c>
      <c r="E2775" s="158">
        <v>5000</v>
      </c>
      <c r="F2775" s="158">
        <v>5000</v>
      </c>
      <c r="G2775" s="159">
        <v>5000</v>
      </c>
    </row>
    <row r="2776" spans="1:7" ht="21.75" x14ac:dyDescent="0.25">
      <c r="A2776" s="314"/>
      <c r="B2776" s="157" t="s">
        <v>2137</v>
      </c>
      <c r="C2776" s="157" t="s">
        <v>3842</v>
      </c>
      <c r="D2776" s="158">
        <v>5000</v>
      </c>
      <c r="E2776" s="158">
        <v>5000</v>
      </c>
      <c r="F2776" s="158">
        <v>7500</v>
      </c>
      <c r="G2776" s="159">
        <v>7500</v>
      </c>
    </row>
    <row r="2777" spans="1:7" x14ac:dyDescent="0.25">
      <c r="A2777" s="314"/>
      <c r="B2777" s="157" t="s">
        <v>2139</v>
      </c>
      <c r="C2777" s="157" t="s">
        <v>3824</v>
      </c>
      <c r="D2777" s="158">
        <v>500</v>
      </c>
      <c r="E2777" s="158">
        <v>0</v>
      </c>
      <c r="F2777" s="158">
        <v>0</v>
      </c>
      <c r="G2777" s="159">
        <v>0</v>
      </c>
    </row>
    <row r="2778" spans="1:7" x14ac:dyDescent="0.25">
      <c r="A2778" s="314"/>
      <c r="B2778" s="157" t="s">
        <v>3843</v>
      </c>
      <c r="C2778" s="157" t="s">
        <v>3844</v>
      </c>
      <c r="D2778" s="158">
        <v>1000</v>
      </c>
      <c r="E2778" s="158">
        <v>0</v>
      </c>
      <c r="F2778" s="158">
        <v>0</v>
      </c>
      <c r="G2778" s="159">
        <v>0</v>
      </c>
    </row>
    <row r="2779" spans="1:7" x14ac:dyDescent="0.25">
      <c r="A2779" s="314"/>
      <c r="B2779" s="157" t="s">
        <v>3843</v>
      </c>
      <c r="C2779" s="157" t="s">
        <v>3845</v>
      </c>
      <c r="D2779" s="158">
        <v>0</v>
      </c>
      <c r="E2779" s="158">
        <v>1000</v>
      </c>
      <c r="F2779" s="158">
        <v>1000</v>
      </c>
      <c r="G2779" s="159">
        <v>1000</v>
      </c>
    </row>
    <row r="2780" spans="1:7" x14ac:dyDescent="0.25">
      <c r="A2780" s="314"/>
      <c r="B2780" s="157" t="s">
        <v>3354</v>
      </c>
      <c r="C2780" s="157" t="s">
        <v>3846</v>
      </c>
      <c r="D2780" s="158">
        <v>0</v>
      </c>
      <c r="E2780" s="158">
        <v>0</v>
      </c>
      <c r="F2780" s="158">
        <v>0</v>
      </c>
      <c r="G2780" s="159">
        <v>1200</v>
      </c>
    </row>
    <row r="2781" spans="1:7" x14ac:dyDescent="0.25">
      <c r="A2781" s="314"/>
      <c r="B2781" s="157" t="s">
        <v>3356</v>
      </c>
      <c r="C2781" s="157" t="s">
        <v>3357</v>
      </c>
      <c r="D2781" s="158">
        <v>0</v>
      </c>
      <c r="E2781" s="158">
        <v>0</v>
      </c>
      <c r="F2781" s="158">
        <v>1000</v>
      </c>
      <c r="G2781" s="159">
        <v>1000</v>
      </c>
    </row>
    <row r="2782" spans="1:7" ht="21.75" x14ac:dyDescent="0.25">
      <c r="A2782" s="314"/>
      <c r="B2782" s="157" t="s">
        <v>3358</v>
      </c>
      <c r="C2782" s="157" t="s">
        <v>3847</v>
      </c>
      <c r="D2782" s="158">
        <v>1000</v>
      </c>
      <c r="E2782" s="158">
        <v>1000</v>
      </c>
      <c r="F2782" s="158">
        <v>1000</v>
      </c>
      <c r="G2782" s="159">
        <v>1000</v>
      </c>
    </row>
    <row r="2783" spans="1:7" ht="21.75" x14ac:dyDescent="0.25">
      <c r="A2783" s="314"/>
      <c r="B2783" s="157" t="s">
        <v>3848</v>
      </c>
      <c r="C2783" s="157" t="s">
        <v>3849</v>
      </c>
      <c r="D2783" s="158">
        <v>1800</v>
      </c>
      <c r="E2783" s="158">
        <v>1800</v>
      </c>
      <c r="F2783" s="158">
        <v>0</v>
      </c>
      <c r="G2783" s="159">
        <v>0</v>
      </c>
    </row>
    <row r="2784" spans="1:7" x14ac:dyDescent="0.25">
      <c r="A2784" s="314"/>
      <c r="B2784" s="157" t="s">
        <v>629</v>
      </c>
      <c r="C2784" s="157" t="s">
        <v>3362</v>
      </c>
      <c r="D2784" s="158">
        <v>0</v>
      </c>
      <c r="E2784" s="158">
        <v>0</v>
      </c>
      <c r="F2784" s="158">
        <v>1500</v>
      </c>
      <c r="G2784" s="159">
        <v>1500</v>
      </c>
    </row>
    <row r="2785" spans="1:7" x14ac:dyDescent="0.25">
      <c r="A2785" s="314"/>
      <c r="B2785" s="157" t="s">
        <v>629</v>
      </c>
      <c r="C2785" s="157" t="s">
        <v>3850</v>
      </c>
      <c r="D2785" s="158">
        <v>0</v>
      </c>
      <c r="E2785" s="158">
        <v>0</v>
      </c>
      <c r="F2785" s="158">
        <v>1000</v>
      </c>
      <c r="G2785" s="159">
        <v>1000</v>
      </c>
    </row>
    <row r="2786" spans="1:7" ht="21.75" x14ac:dyDescent="0.25">
      <c r="A2786" s="314"/>
      <c r="B2786" s="157" t="s">
        <v>3368</v>
      </c>
      <c r="C2786" s="157" t="s">
        <v>3851</v>
      </c>
      <c r="D2786" s="158">
        <v>1400</v>
      </c>
      <c r="E2786" s="158">
        <v>1400</v>
      </c>
      <c r="F2786" s="158">
        <v>1000</v>
      </c>
      <c r="G2786" s="159">
        <v>1000</v>
      </c>
    </row>
    <row r="2787" spans="1:7" ht="21.75" x14ac:dyDescent="0.25">
      <c r="A2787" s="314"/>
      <c r="B2787" s="157" t="s">
        <v>3370</v>
      </c>
      <c r="C2787" s="157" t="s">
        <v>3852</v>
      </c>
      <c r="D2787" s="158">
        <v>1900</v>
      </c>
      <c r="E2787" s="158">
        <v>0</v>
      </c>
      <c r="F2787" s="158">
        <v>0</v>
      </c>
      <c r="G2787" s="159">
        <v>0</v>
      </c>
    </row>
    <row r="2788" spans="1:7" ht="32.6" x14ac:dyDescent="0.25">
      <c r="A2788" s="314"/>
      <c r="B2788" s="157" t="s">
        <v>3370</v>
      </c>
      <c r="C2788" s="157" t="s">
        <v>3853</v>
      </c>
      <c r="D2788" s="158">
        <v>0</v>
      </c>
      <c r="E2788" s="158">
        <v>1900</v>
      </c>
      <c r="F2788" s="158">
        <v>600</v>
      </c>
      <c r="G2788" s="159">
        <v>0</v>
      </c>
    </row>
    <row r="2789" spans="1:7" ht="21.75" x14ac:dyDescent="0.25">
      <c r="A2789" s="314"/>
      <c r="B2789" s="157" t="s">
        <v>3370</v>
      </c>
      <c r="C2789" s="157" t="s">
        <v>3854</v>
      </c>
      <c r="D2789" s="158">
        <v>0</v>
      </c>
      <c r="E2789" s="158">
        <v>0</v>
      </c>
      <c r="F2789" s="158">
        <v>0</v>
      </c>
      <c r="G2789" s="159">
        <v>600</v>
      </c>
    </row>
    <row r="2790" spans="1:7" x14ac:dyDescent="0.25">
      <c r="A2790" s="314"/>
      <c r="B2790" s="157" t="s">
        <v>3370</v>
      </c>
      <c r="C2790" s="157" t="s">
        <v>3855</v>
      </c>
      <c r="D2790" s="158">
        <v>1900</v>
      </c>
      <c r="E2790" s="158">
        <v>1900</v>
      </c>
      <c r="F2790" s="158">
        <v>1700</v>
      </c>
      <c r="G2790" s="159">
        <v>1700</v>
      </c>
    </row>
    <row r="2791" spans="1:7" ht="21.75" x14ac:dyDescent="0.25">
      <c r="A2791" s="314"/>
      <c r="B2791" s="157" t="s">
        <v>3375</v>
      </c>
      <c r="C2791" s="157" t="s">
        <v>3376</v>
      </c>
      <c r="D2791" s="158">
        <v>0</v>
      </c>
      <c r="E2791" s="158">
        <v>0</v>
      </c>
      <c r="F2791" s="158">
        <v>1000</v>
      </c>
      <c r="G2791" s="159">
        <v>1000</v>
      </c>
    </row>
    <row r="2792" spans="1:7" ht="32.6" x14ac:dyDescent="0.25">
      <c r="A2792" s="314"/>
      <c r="B2792" s="157" t="s">
        <v>3375</v>
      </c>
      <c r="C2792" s="157" t="s">
        <v>3856</v>
      </c>
      <c r="D2792" s="158">
        <v>600</v>
      </c>
      <c r="E2792" s="158">
        <v>600</v>
      </c>
      <c r="F2792" s="158">
        <v>500</v>
      </c>
      <c r="G2792" s="159">
        <v>500</v>
      </c>
    </row>
    <row r="2793" spans="1:7" ht="21.75" x14ac:dyDescent="0.25">
      <c r="A2793" s="314"/>
      <c r="B2793" s="157" t="s">
        <v>3382</v>
      </c>
      <c r="C2793" s="157" t="s">
        <v>3857</v>
      </c>
      <c r="D2793" s="158">
        <v>100</v>
      </c>
      <c r="E2793" s="158">
        <v>100</v>
      </c>
      <c r="F2793" s="158">
        <v>100</v>
      </c>
      <c r="G2793" s="159">
        <v>100</v>
      </c>
    </row>
    <row r="2794" spans="1:7" x14ac:dyDescent="0.25">
      <c r="A2794" s="314"/>
      <c r="B2794" s="157" t="s">
        <v>3858</v>
      </c>
      <c r="C2794" s="157" t="s">
        <v>3859</v>
      </c>
      <c r="D2794" s="158">
        <v>600</v>
      </c>
      <c r="E2794" s="158">
        <v>0</v>
      </c>
      <c r="F2794" s="158">
        <v>0</v>
      </c>
      <c r="G2794" s="159">
        <v>0</v>
      </c>
    </row>
    <row r="2795" spans="1:7" ht="21.75" x14ac:dyDescent="0.25">
      <c r="A2795" s="314"/>
      <c r="B2795" s="157" t="s">
        <v>3858</v>
      </c>
      <c r="C2795" s="157" t="s">
        <v>3860</v>
      </c>
      <c r="D2795" s="158">
        <v>600</v>
      </c>
      <c r="E2795" s="158">
        <v>600</v>
      </c>
      <c r="F2795" s="158">
        <v>600</v>
      </c>
      <c r="G2795" s="159">
        <v>600</v>
      </c>
    </row>
    <row r="2796" spans="1:7" x14ac:dyDescent="0.25">
      <c r="A2796" s="314"/>
      <c r="B2796" s="157" t="s">
        <v>3858</v>
      </c>
      <c r="C2796" s="157" t="s">
        <v>3861</v>
      </c>
      <c r="D2796" s="158">
        <v>1000</v>
      </c>
      <c r="E2796" s="158">
        <v>1000</v>
      </c>
      <c r="F2796" s="158">
        <v>800</v>
      </c>
      <c r="G2796" s="159">
        <v>800</v>
      </c>
    </row>
    <row r="2797" spans="1:7" ht="21.75" x14ac:dyDescent="0.25">
      <c r="A2797" s="314"/>
      <c r="B2797" s="157" t="s">
        <v>3384</v>
      </c>
      <c r="C2797" s="157" t="s">
        <v>3862</v>
      </c>
      <c r="D2797" s="158">
        <v>1000</v>
      </c>
      <c r="E2797" s="158">
        <v>0</v>
      </c>
      <c r="F2797" s="158">
        <v>0</v>
      </c>
      <c r="G2797" s="159">
        <v>0</v>
      </c>
    </row>
    <row r="2798" spans="1:7" ht="21.75" x14ac:dyDescent="0.25">
      <c r="A2798" s="314"/>
      <c r="B2798" s="157" t="s">
        <v>3384</v>
      </c>
      <c r="C2798" s="157" t="s">
        <v>3863</v>
      </c>
      <c r="D2798" s="158">
        <v>0</v>
      </c>
      <c r="E2798" s="158">
        <v>1000</v>
      </c>
      <c r="F2798" s="158">
        <v>1000</v>
      </c>
      <c r="G2798" s="159">
        <v>1000</v>
      </c>
    </row>
    <row r="2799" spans="1:7" ht="21.75" x14ac:dyDescent="0.25">
      <c r="A2799" s="314"/>
      <c r="B2799" s="157" t="s">
        <v>3864</v>
      </c>
      <c r="C2799" s="157" t="s">
        <v>3865</v>
      </c>
      <c r="D2799" s="158">
        <v>1000</v>
      </c>
      <c r="E2799" s="158">
        <v>1000</v>
      </c>
      <c r="F2799" s="158">
        <v>600</v>
      </c>
      <c r="G2799" s="159">
        <v>600</v>
      </c>
    </row>
    <row r="2800" spans="1:7" x14ac:dyDescent="0.25">
      <c r="A2800" s="314"/>
      <c r="B2800" s="157" t="s">
        <v>3864</v>
      </c>
      <c r="C2800" s="157" t="s">
        <v>3866</v>
      </c>
      <c r="D2800" s="158">
        <v>1000</v>
      </c>
      <c r="E2800" s="158">
        <v>1000</v>
      </c>
      <c r="F2800" s="158">
        <v>800</v>
      </c>
      <c r="G2800" s="159">
        <v>800</v>
      </c>
    </row>
    <row r="2801" spans="1:7" x14ac:dyDescent="0.25">
      <c r="A2801" s="314"/>
      <c r="B2801" s="157" t="s">
        <v>3387</v>
      </c>
      <c r="C2801" s="157" t="s">
        <v>3867</v>
      </c>
      <c r="D2801" s="158">
        <v>2000</v>
      </c>
      <c r="E2801" s="158">
        <v>0</v>
      </c>
      <c r="F2801" s="158">
        <v>0</v>
      </c>
      <c r="G2801" s="159">
        <v>0</v>
      </c>
    </row>
    <row r="2802" spans="1:7" x14ac:dyDescent="0.25">
      <c r="A2802" s="314"/>
      <c r="B2802" s="157" t="s">
        <v>3387</v>
      </c>
      <c r="C2802" s="157" t="s">
        <v>3389</v>
      </c>
      <c r="D2802" s="158">
        <v>0</v>
      </c>
      <c r="E2802" s="158">
        <v>0</v>
      </c>
      <c r="F2802" s="158">
        <v>1000</v>
      </c>
      <c r="G2802" s="159">
        <v>1000</v>
      </c>
    </row>
    <row r="2803" spans="1:7" ht="21.75" x14ac:dyDescent="0.25">
      <c r="A2803" s="314"/>
      <c r="B2803" s="157" t="s">
        <v>3387</v>
      </c>
      <c r="C2803" s="157" t="s">
        <v>3868</v>
      </c>
      <c r="D2803" s="158">
        <v>1500</v>
      </c>
      <c r="E2803" s="158">
        <v>200</v>
      </c>
      <c r="F2803" s="158">
        <v>1000</v>
      </c>
      <c r="G2803" s="159">
        <v>1000</v>
      </c>
    </row>
    <row r="2804" spans="1:7" ht="32.6" x14ac:dyDescent="0.25">
      <c r="A2804" s="314"/>
      <c r="B2804" s="157" t="s">
        <v>3387</v>
      </c>
      <c r="C2804" s="157" t="s">
        <v>3869</v>
      </c>
      <c r="D2804" s="158">
        <v>0</v>
      </c>
      <c r="E2804" s="158">
        <v>500</v>
      </c>
      <c r="F2804" s="158">
        <v>2000</v>
      </c>
      <c r="G2804" s="159">
        <v>2000</v>
      </c>
    </row>
    <row r="2805" spans="1:7" ht="21.75" x14ac:dyDescent="0.25">
      <c r="A2805" s="314"/>
      <c r="B2805" s="157" t="s">
        <v>3387</v>
      </c>
      <c r="C2805" s="157" t="s">
        <v>3870</v>
      </c>
      <c r="D2805" s="158">
        <v>1000</v>
      </c>
      <c r="E2805" s="158">
        <v>1000</v>
      </c>
      <c r="F2805" s="158">
        <v>1000</v>
      </c>
      <c r="G2805" s="159">
        <v>1000</v>
      </c>
    </row>
    <row r="2806" spans="1:7" ht="21.75" x14ac:dyDescent="0.25">
      <c r="A2806" s="314"/>
      <c r="B2806" s="157" t="s">
        <v>3387</v>
      </c>
      <c r="C2806" s="157" t="s">
        <v>3871</v>
      </c>
      <c r="D2806" s="158">
        <v>1900</v>
      </c>
      <c r="E2806" s="158">
        <v>1900</v>
      </c>
      <c r="F2806" s="158">
        <v>1700</v>
      </c>
      <c r="G2806" s="159">
        <v>1700</v>
      </c>
    </row>
    <row r="2807" spans="1:7" ht="21.75" x14ac:dyDescent="0.25">
      <c r="A2807" s="314"/>
      <c r="B2807" s="157" t="s">
        <v>3387</v>
      </c>
      <c r="C2807" s="157" t="s">
        <v>3872</v>
      </c>
      <c r="D2807" s="158">
        <v>1400</v>
      </c>
      <c r="E2807" s="158">
        <v>1400</v>
      </c>
      <c r="F2807" s="158">
        <v>1000</v>
      </c>
      <c r="G2807" s="159">
        <v>1000</v>
      </c>
    </row>
    <row r="2808" spans="1:7" ht="43.5" x14ac:dyDescent="0.25">
      <c r="A2808" s="314"/>
      <c r="B2808" s="157" t="s">
        <v>3873</v>
      </c>
      <c r="C2808" s="157" t="s">
        <v>3874</v>
      </c>
      <c r="D2808" s="158">
        <v>5900</v>
      </c>
      <c r="E2808" s="158">
        <v>5900</v>
      </c>
      <c r="F2808" s="158">
        <v>5000</v>
      </c>
      <c r="G2808" s="159">
        <v>5000</v>
      </c>
    </row>
    <row r="2809" spans="1:7" ht="21.75" x14ac:dyDescent="0.25">
      <c r="A2809" s="314"/>
      <c r="B2809" s="157" t="s">
        <v>3399</v>
      </c>
      <c r="C2809" s="157" t="s">
        <v>3875</v>
      </c>
      <c r="D2809" s="158">
        <v>1400</v>
      </c>
      <c r="E2809" s="158">
        <v>1400</v>
      </c>
      <c r="F2809" s="158">
        <v>1000</v>
      </c>
      <c r="G2809" s="159">
        <v>1000</v>
      </c>
    </row>
    <row r="2810" spans="1:7" x14ac:dyDescent="0.25">
      <c r="A2810" s="314"/>
      <c r="B2810" s="157" t="s">
        <v>3876</v>
      </c>
      <c r="C2810" s="157" t="s">
        <v>3877</v>
      </c>
      <c r="D2810" s="158">
        <v>0</v>
      </c>
      <c r="E2810" s="158">
        <v>1000</v>
      </c>
      <c r="F2810" s="158">
        <v>1000</v>
      </c>
      <c r="G2810" s="159">
        <v>1000</v>
      </c>
    </row>
    <row r="2811" spans="1:7" x14ac:dyDescent="0.25">
      <c r="A2811" s="314"/>
      <c r="B2811" s="157" t="s">
        <v>3404</v>
      </c>
      <c r="C2811" s="157" t="s">
        <v>3405</v>
      </c>
      <c r="D2811" s="158">
        <v>0</v>
      </c>
      <c r="E2811" s="158">
        <v>0</v>
      </c>
      <c r="F2811" s="158">
        <v>1000</v>
      </c>
      <c r="G2811" s="159">
        <v>1000</v>
      </c>
    </row>
    <row r="2812" spans="1:7" ht="21.75" x14ac:dyDescent="0.25">
      <c r="A2812" s="314"/>
      <c r="B2812" s="157" t="s">
        <v>3410</v>
      </c>
      <c r="C2812" s="157" t="s">
        <v>3878</v>
      </c>
      <c r="D2812" s="158">
        <v>800</v>
      </c>
      <c r="E2812" s="158">
        <v>800</v>
      </c>
      <c r="F2812" s="158">
        <v>600</v>
      </c>
      <c r="G2812" s="159">
        <v>600</v>
      </c>
    </row>
    <row r="2813" spans="1:7" ht="21.75" x14ac:dyDescent="0.25">
      <c r="A2813" s="314"/>
      <c r="B2813" s="157" t="s">
        <v>3425</v>
      </c>
      <c r="C2813" s="157" t="s">
        <v>3879</v>
      </c>
      <c r="D2813" s="158">
        <v>100</v>
      </c>
      <c r="E2813" s="158">
        <v>100</v>
      </c>
      <c r="F2813" s="158">
        <v>100</v>
      </c>
      <c r="G2813" s="159">
        <v>100</v>
      </c>
    </row>
    <row r="2814" spans="1:7" ht="21.75" x14ac:dyDescent="0.25">
      <c r="A2814" s="314"/>
      <c r="B2814" s="157" t="s">
        <v>3427</v>
      </c>
      <c r="C2814" s="157" t="s">
        <v>3880</v>
      </c>
      <c r="D2814" s="158">
        <v>0</v>
      </c>
      <c r="E2814" s="158">
        <v>0</v>
      </c>
      <c r="F2814" s="158">
        <v>1500</v>
      </c>
      <c r="G2814" s="159">
        <v>0</v>
      </c>
    </row>
    <row r="2815" spans="1:7" ht="21.75" x14ac:dyDescent="0.25">
      <c r="A2815" s="314"/>
      <c r="B2815" s="157" t="s">
        <v>3427</v>
      </c>
      <c r="C2815" s="157" t="s">
        <v>3881</v>
      </c>
      <c r="D2815" s="158">
        <v>0</v>
      </c>
      <c r="E2815" s="158">
        <v>1500</v>
      </c>
      <c r="F2815" s="158">
        <v>0</v>
      </c>
      <c r="G2815" s="159">
        <v>0</v>
      </c>
    </row>
    <row r="2816" spans="1:7" ht="21.75" x14ac:dyDescent="0.25">
      <c r="A2816" s="314"/>
      <c r="B2816" s="157" t="s">
        <v>3427</v>
      </c>
      <c r="C2816" s="157" t="s">
        <v>3882</v>
      </c>
      <c r="D2816" s="158">
        <v>0</v>
      </c>
      <c r="E2816" s="158">
        <v>0</v>
      </c>
      <c r="F2816" s="158">
        <v>0</v>
      </c>
      <c r="G2816" s="159">
        <v>1500</v>
      </c>
    </row>
    <row r="2817" spans="1:7" x14ac:dyDescent="0.25">
      <c r="A2817" s="314"/>
      <c r="B2817" s="157" t="s">
        <v>3427</v>
      </c>
      <c r="C2817" s="157" t="s">
        <v>3883</v>
      </c>
      <c r="D2817" s="158">
        <v>1500</v>
      </c>
      <c r="E2817" s="158">
        <v>0</v>
      </c>
      <c r="F2817" s="158">
        <v>0</v>
      </c>
      <c r="G2817" s="159">
        <v>0</v>
      </c>
    </row>
    <row r="2818" spans="1:7" x14ac:dyDescent="0.25">
      <c r="A2818" s="314"/>
      <c r="B2818" s="157" t="s">
        <v>3884</v>
      </c>
      <c r="C2818" s="157" t="s">
        <v>3885</v>
      </c>
      <c r="D2818" s="158">
        <v>1800</v>
      </c>
      <c r="E2818" s="158">
        <v>1800</v>
      </c>
      <c r="F2818" s="158">
        <v>0</v>
      </c>
      <c r="G2818" s="159">
        <v>0</v>
      </c>
    </row>
    <row r="2819" spans="1:7" ht="21.75" x14ac:dyDescent="0.25">
      <c r="A2819" s="314"/>
      <c r="B2819" s="157" t="s">
        <v>2171</v>
      </c>
      <c r="C2819" s="157" t="s">
        <v>3886</v>
      </c>
      <c r="D2819" s="158">
        <v>0</v>
      </c>
      <c r="E2819" s="158">
        <v>0</v>
      </c>
      <c r="F2819" s="158">
        <v>2000</v>
      </c>
      <c r="G2819" s="159">
        <v>0</v>
      </c>
    </row>
    <row r="2820" spans="1:7" ht="21.75" x14ac:dyDescent="0.25">
      <c r="A2820" s="314"/>
      <c r="B2820" s="157" t="s">
        <v>2171</v>
      </c>
      <c r="C2820" s="157" t="s">
        <v>3887</v>
      </c>
      <c r="D2820" s="158">
        <v>0</v>
      </c>
      <c r="E2820" s="158">
        <v>0</v>
      </c>
      <c r="F2820" s="158">
        <v>0</v>
      </c>
      <c r="G2820" s="159">
        <v>2000</v>
      </c>
    </row>
    <row r="2821" spans="1:7" ht="21.75" x14ac:dyDescent="0.25">
      <c r="A2821" s="314"/>
      <c r="B2821" s="157" t="s">
        <v>2171</v>
      </c>
      <c r="C2821" s="157" t="s">
        <v>3888</v>
      </c>
      <c r="D2821" s="158">
        <v>2000</v>
      </c>
      <c r="E2821" s="158">
        <v>0</v>
      </c>
      <c r="F2821" s="158">
        <v>0</v>
      </c>
      <c r="G2821" s="159">
        <v>0</v>
      </c>
    </row>
    <row r="2822" spans="1:7" ht="21.75" x14ac:dyDescent="0.25">
      <c r="A2822" s="314"/>
      <c r="B2822" s="157" t="s">
        <v>2171</v>
      </c>
      <c r="C2822" s="157" t="s">
        <v>3889</v>
      </c>
      <c r="D2822" s="158">
        <v>0</v>
      </c>
      <c r="E2822" s="158">
        <v>2000</v>
      </c>
      <c r="F2822" s="158">
        <v>0</v>
      </c>
      <c r="G2822" s="159">
        <v>0</v>
      </c>
    </row>
    <row r="2823" spans="1:7" ht="32.6" x14ac:dyDescent="0.25">
      <c r="A2823" s="314"/>
      <c r="B2823" s="157" t="s">
        <v>3890</v>
      </c>
      <c r="C2823" s="157" t="s">
        <v>3891</v>
      </c>
      <c r="D2823" s="158">
        <v>1500</v>
      </c>
      <c r="E2823" s="158">
        <v>0</v>
      </c>
      <c r="F2823" s="158">
        <v>0</v>
      </c>
      <c r="G2823" s="159">
        <v>0</v>
      </c>
    </row>
    <row r="2824" spans="1:7" x14ac:dyDescent="0.25">
      <c r="A2824" s="314"/>
      <c r="B2824" s="157" t="s">
        <v>3892</v>
      </c>
      <c r="C2824" s="157" t="s">
        <v>3893</v>
      </c>
      <c r="D2824" s="158">
        <v>550</v>
      </c>
      <c r="E2824" s="158">
        <v>750</v>
      </c>
      <c r="F2824" s="158">
        <v>1000</v>
      </c>
      <c r="G2824" s="159">
        <v>1000</v>
      </c>
    </row>
    <row r="2825" spans="1:7" ht="21.75" x14ac:dyDescent="0.25">
      <c r="A2825" s="314"/>
      <c r="B2825" s="157" t="s">
        <v>3894</v>
      </c>
      <c r="C2825" s="157" t="s">
        <v>3895</v>
      </c>
      <c r="D2825" s="158">
        <v>0</v>
      </c>
      <c r="E2825" s="158">
        <v>0</v>
      </c>
      <c r="F2825" s="158">
        <v>500</v>
      </c>
      <c r="G2825" s="159">
        <v>0</v>
      </c>
    </row>
    <row r="2826" spans="1:7" ht="21.75" x14ac:dyDescent="0.25">
      <c r="A2826" s="314"/>
      <c r="B2826" s="157" t="s">
        <v>3894</v>
      </c>
      <c r="C2826" s="157" t="s">
        <v>3896</v>
      </c>
      <c r="D2826" s="158">
        <v>0</v>
      </c>
      <c r="E2826" s="158">
        <v>0</v>
      </c>
      <c r="F2826" s="158">
        <v>0</v>
      </c>
      <c r="G2826" s="159">
        <v>500</v>
      </c>
    </row>
    <row r="2827" spans="1:7" ht="21.75" x14ac:dyDescent="0.25">
      <c r="A2827" s="314"/>
      <c r="B2827" s="157" t="s">
        <v>3897</v>
      </c>
      <c r="C2827" s="157" t="s">
        <v>3896</v>
      </c>
      <c r="D2827" s="158">
        <v>0</v>
      </c>
      <c r="E2827" s="158">
        <v>500</v>
      </c>
      <c r="F2827" s="158">
        <v>0</v>
      </c>
      <c r="G2827" s="159">
        <v>0</v>
      </c>
    </row>
    <row r="2828" spans="1:7" ht="21.75" x14ac:dyDescent="0.25">
      <c r="A2828" s="314"/>
      <c r="B2828" s="157" t="s">
        <v>3898</v>
      </c>
      <c r="C2828" s="157" t="s">
        <v>3899</v>
      </c>
      <c r="D2828" s="158">
        <v>500</v>
      </c>
      <c r="E2828" s="158">
        <v>0</v>
      </c>
      <c r="F2828" s="158">
        <v>0</v>
      </c>
      <c r="G2828" s="159">
        <v>0</v>
      </c>
    </row>
    <row r="2829" spans="1:7" ht="32.6" x14ac:dyDescent="0.25">
      <c r="A2829" s="314"/>
      <c r="B2829" s="157" t="s">
        <v>3446</v>
      </c>
      <c r="C2829" s="157" t="s">
        <v>3900</v>
      </c>
      <c r="D2829" s="158">
        <v>500</v>
      </c>
      <c r="E2829" s="158">
        <v>500</v>
      </c>
      <c r="F2829" s="158">
        <v>500</v>
      </c>
      <c r="G2829" s="159">
        <v>500</v>
      </c>
    </row>
    <row r="2830" spans="1:7" ht="21.75" x14ac:dyDescent="0.25">
      <c r="A2830" s="314"/>
      <c r="B2830" s="157" t="s">
        <v>3901</v>
      </c>
      <c r="C2830" s="157" t="s">
        <v>3902</v>
      </c>
      <c r="D2830" s="158">
        <v>300</v>
      </c>
      <c r="E2830" s="158">
        <v>300</v>
      </c>
      <c r="F2830" s="158">
        <v>300</v>
      </c>
      <c r="G2830" s="159">
        <v>300</v>
      </c>
    </row>
    <row r="2831" spans="1:7" ht="21.75" x14ac:dyDescent="0.25">
      <c r="A2831" s="314"/>
      <c r="B2831" s="157" t="s">
        <v>3903</v>
      </c>
      <c r="C2831" s="157" t="s">
        <v>3904</v>
      </c>
      <c r="D2831" s="158">
        <v>0</v>
      </c>
      <c r="E2831" s="158">
        <v>700</v>
      </c>
      <c r="F2831" s="158">
        <v>700</v>
      </c>
      <c r="G2831" s="159">
        <v>700</v>
      </c>
    </row>
    <row r="2832" spans="1:7" ht="21.75" x14ac:dyDescent="0.25">
      <c r="A2832" s="314"/>
      <c r="B2832" s="157" t="s">
        <v>3903</v>
      </c>
      <c r="C2832" s="157" t="s">
        <v>3905</v>
      </c>
      <c r="D2832" s="158">
        <v>700</v>
      </c>
      <c r="E2832" s="158">
        <v>0</v>
      </c>
      <c r="F2832" s="158">
        <v>0</v>
      </c>
      <c r="G2832" s="159">
        <v>0</v>
      </c>
    </row>
    <row r="2833" spans="1:7" ht="21.75" x14ac:dyDescent="0.25">
      <c r="A2833" s="314"/>
      <c r="B2833" s="157" t="s">
        <v>3906</v>
      </c>
      <c r="C2833" s="157" t="s">
        <v>3907</v>
      </c>
      <c r="D2833" s="158">
        <v>1500</v>
      </c>
      <c r="E2833" s="158">
        <v>0</v>
      </c>
      <c r="F2833" s="158">
        <v>0</v>
      </c>
      <c r="G2833" s="159">
        <v>0</v>
      </c>
    </row>
    <row r="2834" spans="1:7" ht="21.75" x14ac:dyDescent="0.25">
      <c r="A2834" s="314"/>
      <c r="B2834" s="157" t="s">
        <v>3906</v>
      </c>
      <c r="C2834" s="157" t="s">
        <v>3908</v>
      </c>
      <c r="D2834" s="158">
        <v>0</v>
      </c>
      <c r="E2834" s="158">
        <v>750</v>
      </c>
      <c r="F2834" s="158">
        <v>800</v>
      </c>
      <c r="G2834" s="159">
        <v>800</v>
      </c>
    </row>
    <row r="2835" spans="1:7" ht="21.75" x14ac:dyDescent="0.25">
      <c r="A2835" s="314"/>
      <c r="B2835" s="157" t="s">
        <v>2212</v>
      </c>
      <c r="C2835" s="157" t="s">
        <v>3909</v>
      </c>
      <c r="D2835" s="158">
        <v>300</v>
      </c>
      <c r="E2835" s="158">
        <v>0</v>
      </c>
      <c r="F2835" s="158">
        <v>0</v>
      </c>
      <c r="G2835" s="159">
        <v>0</v>
      </c>
    </row>
    <row r="2836" spans="1:7" ht="32.6" x14ac:dyDescent="0.25">
      <c r="A2836" s="314"/>
      <c r="B2836" s="157" t="s">
        <v>2212</v>
      </c>
      <c r="C2836" s="157" t="s">
        <v>3910</v>
      </c>
      <c r="D2836" s="158">
        <v>700</v>
      </c>
      <c r="E2836" s="158">
        <v>700</v>
      </c>
      <c r="F2836" s="158">
        <v>0</v>
      </c>
      <c r="G2836" s="159">
        <v>0</v>
      </c>
    </row>
    <row r="2837" spans="1:7" x14ac:dyDescent="0.25">
      <c r="A2837" s="314"/>
      <c r="B2837" s="157" t="s">
        <v>3911</v>
      </c>
      <c r="C2837" s="157" t="s">
        <v>3912</v>
      </c>
      <c r="D2837" s="158">
        <v>0</v>
      </c>
      <c r="E2837" s="158">
        <v>9000</v>
      </c>
      <c r="F2837" s="158">
        <v>9000</v>
      </c>
      <c r="G2837" s="159">
        <v>9000</v>
      </c>
    </row>
    <row r="2838" spans="1:7" ht="32.6" x14ac:dyDescent="0.25">
      <c r="A2838" s="314"/>
      <c r="B2838" s="157" t="s">
        <v>3456</v>
      </c>
      <c r="C2838" s="157" t="s">
        <v>3913</v>
      </c>
      <c r="D2838" s="158">
        <v>1000</v>
      </c>
      <c r="E2838" s="158">
        <v>0</v>
      </c>
      <c r="F2838" s="158">
        <v>0</v>
      </c>
      <c r="G2838" s="159">
        <v>0</v>
      </c>
    </row>
    <row r="2839" spans="1:7" ht="32.6" x14ac:dyDescent="0.25">
      <c r="A2839" s="314"/>
      <c r="B2839" s="157" t="s">
        <v>3463</v>
      </c>
      <c r="C2839" s="157" t="s">
        <v>3914</v>
      </c>
      <c r="D2839" s="158">
        <v>500</v>
      </c>
      <c r="E2839" s="158">
        <v>0</v>
      </c>
      <c r="F2839" s="158">
        <v>0</v>
      </c>
      <c r="G2839" s="159">
        <v>0</v>
      </c>
    </row>
    <row r="2840" spans="1:7" ht="21.75" x14ac:dyDescent="0.25">
      <c r="A2840" s="314"/>
      <c r="B2840" s="157" t="s">
        <v>3915</v>
      </c>
      <c r="C2840" s="157" t="s">
        <v>3916</v>
      </c>
      <c r="D2840" s="158">
        <v>700</v>
      </c>
      <c r="E2840" s="158">
        <v>0</v>
      </c>
      <c r="F2840" s="158">
        <v>0</v>
      </c>
      <c r="G2840" s="159">
        <v>0</v>
      </c>
    </row>
    <row r="2841" spans="1:7" ht="21.75" x14ac:dyDescent="0.25">
      <c r="A2841" s="314"/>
      <c r="B2841" s="157" t="s">
        <v>3917</v>
      </c>
      <c r="C2841" s="157" t="s">
        <v>3918</v>
      </c>
      <c r="D2841" s="158">
        <v>3800</v>
      </c>
      <c r="E2841" s="158">
        <v>0</v>
      </c>
      <c r="F2841" s="158">
        <v>0</v>
      </c>
      <c r="G2841" s="159">
        <v>0</v>
      </c>
    </row>
    <row r="2842" spans="1:7" ht="21.75" x14ac:dyDescent="0.25">
      <c r="A2842" s="314"/>
      <c r="B2842" s="157" t="s">
        <v>3919</v>
      </c>
      <c r="C2842" s="157" t="s">
        <v>3920</v>
      </c>
      <c r="D2842" s="158">
        <v>0</v>
      </c>
      <c r="E2842" s="158">
        <v>0</v>
      </c>
      <c r="F2842" s="158">
        <v>3800</v>
      </c>
      <c r="G2842" s="159">
        <v>0</v>
      </c>
    </row>
    <row r="2843" spans="1:7" ht="21.75" x14ac:dyDescent="0.25">
      <c r="A2843" s="314"/>
      <c r="B2843" s="157" t="s">
        <v>3919</v>
      </c>
      <c r="C2843" s="157" t="s">
        <v>3918</v>
      </c>
      <c r="D2843" s="158">
        <v>0</v>
      </c>
      <c r="E2843" s="158">
        <v>3800</v>
      </c>
      <c r="F2843" s="158">
        <v>0</v>
      </c>
      <c r="G2843" s="159">
        <v>3800</v>
      </c>
    </row>
    <row r="2844" spans="1:7" ht="21.75" x14ac:dyDescent="0.25">
      <c r="A2844" s="314"/>
      <c r="B2844" s="157" t="s">
        <v>3467</v>
      </c>
      <c r="C2844" s="157" t="s">
        <v>3921</v>
      </c>
      <c r="D2844" s="158">
        <v>3000</v>
      </c>
      <c r="E2844" s="158">
        <v>0</v>
      </c>
      <c r="F2844" s="158">
        <v>0</v>
      </c>
      <c r="G2844" s="159">
        <v>0</v>
      </c>
    </row>
    <row r="2845" spans="1:7" ht="21.75" x14ac:dyDescent="0.25">
      <c r="A2845" s="314"/>
      <c r="B2845" s="157" t="s">
        <v>3467</v>
      </c>
      <c r="C2845" s="157" t="s">
        <v>3922</v>
      </c>
      <c r="D2845" s="158">
        <v>0</v>
      </c>
      <c r="E2845" s="158">
        <v>3000</v>
      </c>
      <c r="F2845" s="158">
        <v>3000</v>
      </c>
      <c r="G2845" s="159">
        <v>3000</v>
      </c>
    </row>
    <row r="2846" spans="1:7" ht="21.75" x14ac:dyDescent="0.25">
      <c r="A2846" s="314"/>
      <c r="B2846" s="157" t="s">
        <v>3923</v>
      </c>
      <c r="C2846" s="157" t="s">
        <v>3924</v>
      </c>
      <c r="D2846" s="158">
        <v>600</v>
      </c>
      <c r="E2846" s="158">
        <v>0</v>
      </c>
      <c r="F2846" s="158">
        <v>0</v>
      </c>
      <c r="G2846" s="159">
        <v>0</v>
      </c>
    </row>
    <row r="2847" spans="1:7" ht="32.6" x14ac:dyDescent="0.25">
      <c r="A2847" s="314"/>
      <c r="B2847" s="157" t="s">
        <v>3925</v>
      </c>
      <c r="C2847" s="157" t="s">
        <v>3926</v>
      </c>
      <c r="D2847" s="158">
        <v>900</v>
      </c>
      <c r="E2847" s="158">
        <v>900</v>
      </c>
      <c r="F2847" s="158">
        <v>700</v>
      </c>
      <c r="G2847" s="159">
        <v>700</v>
      </c>
    </row>
    <row r="2848" spans="1:7" x14ac:dyDescent="0.25">
      <c r="A2848" s="314"/>
      <c r="B2848" s="157" t="s">
        <v>3927</v>
      </c>
      <c r="C2848" s="157" t="s">
        <v>3928</v>
      </c>
      <c r="D2848" s="158">
        <v>300</v>
      </c>
      <c r="E2848" s="158">
        <v>0</v>
      </c>
      <c r="F2848" s="158">
        <v>0</v>
      </c>
      <c r="G2848" s="159">
        <v>0</v>
      </c>
    </row>
    <row r="2849" spans="1:7" ht="21.75" x14ac:dyDescent="0.25">
      <c r="A2849" s="314"/>
      <c r="B2849" s="157" t="s">
        <v>3929</v>
      </c>
      <c r="C2849" s="157" t="s">
        <v>3930</v>
      </c>
      <c r="D2849" s="158">
        <v>0</v>
      </c>
      <c r="E2849" s="158">
        <v>1700</v>
      </c>
      <c r="F2849" s="158">
        <v>0</v>
      </c>
      <c r="G2849" s="159">
        <v>0</v>
      </c>
    </row>
    <row r="2850" spans="1:7" ht="21.75" x14ac:dyDescent="0.25">
      <c r="A2850" s="314"/>
      <c r="B2850" s="157" t="s">
        <v>3931</v>
      </c>
      <c r="C2850" s="157" t="s">
        <v>3932</v>
      </c>
      <c r="D2850" s="158">
        <v>0</v>
      </c>
      <c r="E2850" s="158">
        <v>0</v>
      </c>
      <c r="F2850" s="158">
        <v>2000</v>
      </c>
      <c r="G2850" s="159">
        <v>2000</v>
      </c>
    </row>
    <row r="2851" spans="1:7" ht="21.75" x14ac:dyDescent="0.25">
      <c r="A2851" s="314"/>
      <c r="B2851" s="157" t="s">
        <v>3933</v>
      </c>
      <c r="C2851" s="157" t="s">
        <v>3934</v>
      </c>
      <c r="D2851" s="158">
        <v>600</v>
      </c>
      <c r="E2851" s="158">
        <v>600</v>
      </c>
      <c r="F2851" s="158">
        <v>600</v>
      </c>
      <c r="G2851" s="159">
        <v>600</v>
      </c>
    </row>
    <row r="2852" spans="1:7" ht="21.75" x14ac:dyDescent="0.25">
      <c r="A2852" s="314"/>
      <c r="B2852" s="157" t="s">
        <v>3935</v>
      </c>
      <c r="C2852" s="157" t="s">
        <v>3932</v>
      </c>
      <c r="D2852" s="158">
        <v>1700</v>
      </c>
      <c r="E2852" s="158">
        <v>0</v>
      </c>
      <c r="F2852" s="158">
        <v>0</v>
      </c>
      <c r="G2852" s="159">
        <v>0</v>
      </c>
    </row>
    <row r="2853" spans="1:7" ht="21.75" x14ac:dyDescent="0.25">
      <c r="A2853" s="314"/>
      <c r="B2853" s="157" t="s">
        <v>3936</v>
      </c>
      <c r="C2853" s="157" t="s">
        <v>3937</v>
      </c>
      <c r="D2853" s="158">
        <v>600</v>
      </c>
      <c r="E2853" s="158">
        <v>600</v>
      </c>
      <c r="F2853" s="158">
        <v>600</v>
      </c>
      <c r="G2853" s="159">
        <v>600</v>
      </c>
    </row>
    <row r="2854" spans="1:7" ht="32.6" x14ac:dyDescent="0.25">
      <c r="A2854" s="314"/>
      <c r="B2854" s="157" t="s">
        <v>3938</v>
      </c>
      <c r="C2854" s="157" t="s">
        <v>3939</v>
      </c>
      <c r="D2854" s="158">
        <v>2700</v>
      </c>
      <c r="E2854" s="158">
        <v>0</v>
      </c>
      <c r="F2854" s="158">
        <v>0</v>
      </c>
      <c r="G2854" s="159">
        <v>0</v>
      </c>
    </row>
    <row r="2855" spans="1:7" x14ac:dyDescent="0.25">
      <c r="A2855" s="314"/>
      <c r="B2855" s="157" t="s">
        <v>2072</v>
      </c>
      <c r="C2855" s="157" t="s">
        <v>3940</v>
      </c>
      <c r="D2855" s="158">
        <v>500</v>
      </c>
      <c r="E2855" s="158">
        <v>500</v>
      </c>
      <c r="F2855" s="158">
        <v>0</v>
      </c>
      <c r="G2855" s="159">
        <v>0</v>
      </c>
    </row>
    <row r="2856" spans="1:7" ht="21.75" x14ac:dyDescent="0.25">
      <c r="A2856" s="314"/>
      <c r="B2856" s="157" t="s">
        <v>3941</v>
      </c>
      <c r="C2856" s="157" t="s">
        <v>3942</v>
      </c>
      <c r="D2856" s="158">
        <v>0</v>
      </c>
      <c r="E2856" s="158">
        <v>0</v>
      </c>
      <c r="F2856" s="158">
        <v>800</v>
      </c>
      <c r="G2856" s="159">
        <v>800</v>
      </c>
    </row>
    <row r="2857" spans="1:7" ht="21.75" x14ac:dyDescent="0.25">
      <c r="A2857" s="314"/>
      <c r="B2857" s="157" t="s">
        <v>3943</v>
      </c>
      <c r="C2857" s="157" t="s">
        <v>3944</v>
      </c>
      <c r="D2857" s="158">
        <v>1000</v>
      </c>
      <c r="E2857" s="158">
        <v>0</v>
      </c>
      <c r="F2857" s="158">
        <v>0</v>
      </c>
      <c r="G2857" s="159">
        <v>0</v>
      </c>
    </row>
    <row r="2858" spans="1:7" ht="21.75" x14ac:dyDescent="0.25">
      <c r="A2858" s="314"/>
      <c r="B2858" s="157" t="s">
        <v>3943</v>
      </c>
      <c r="C2858" s="157" t="s">
        <v>3945</v>
      </c>
      <c r="D2858" s="158">
        <v>0</v>
      </c>
      <c r="E2858" s="158">
        <v>1000</v>
      </c>
      <c r="F2858" s="158">
        <v>1000</v>
      </c>
      <c r="G2858" s="159">
        <v>1000</v>
      </c>
    </row>
    <row r="2859" spans="1:7" ht="32.6" x14ac:dyDescent="0.25">
      <c r="A2859" s="314"/>
      <c r="B2859" s="157" t="s">
        <v>3946</v>
      </c>
      <c r="C2859" s="157" t="s">
        <v>3947</v>
      </c>
      <c r="D2859" s="158">
        <v>4500</v>
      </c>
      <c r="E2859" s="158">
        <v>4500</v>
      </c>
      <c r="F2859" s="158">
        <v>3900</v>
      </c>
      <c r="G2859" s="159">
        <v>3900</v>
      </c>
    </row>
    <row r="2860" spans="1:7" x14ac:dyDescent="0.25">
      <c r="A2860" s="314"/>
      <c r="B2860" s="157" t="s">
        <v>2338</v>
      </c>
      <c r="C2860" s="157" t="s">
        <v>3948</v>
      </c>
      <c r="D2860" s="158">
        <v>0</v>
      </c>
      <c r="E2860" s="158">
        <v>36000</v>
      </c>
      <c r="F2860" s="158">
        <v>31000</v>
      </c>
      <c r="G2860" s="159">
        <v>31000</v>
      </c>
    </row>
    <row r="2861" spans="1:7" ht="21.75" x14ac:dyDescent="0.25">
      <c r="A2861" s="314"/>
      <c r="B2861" s="157" t="s">
        <v>3949</v>
      </c>
      <c r="C2861" s="157" t="s">
        <v>3950</v>
      </c>
      <c r="D2861" s="158">
        <v>0</v>
      </c>
      <c r="E2861" s="158">
        <v>0</v>
      </c>
      <c r="F2861" s="158">
        <v>0</v>
      </c>
      <c r="G2861" s="159">
        <v>1500</v>
      </c>
    </row>
    <row r="2862" spans="1:7" ht="21.75" x14ac:dyDescent="0.25">
      <c r="A2862" s="314"/>
      <c r="B2862" s="157" t="s">
        <v>3951</v>
      </c>
      <c r="C2862" s="157" t="s">
        <v>3952</v>
      </c>
      <c r="D2862" s="158">
        <v>0</v>
      </c>
      <c r="E2862" s="158">
        <v>2500</v>
      </c>
      <c r="F2862" s="158">
        <v>0</v>
      </c>
      <c r="G2862" s="159">
        <v>0</v>
      </c>
    </row>
    <row r="2863" spans="1:7" ht="21.75" x14ac:dyDescent="0.25">
      <c r="A2863" s="314"/>
      <c r="B2863" s="157" t="s">
        <v>3953</v>
      </c>
      <c r="C2863" s="157" t="s">
        <v>3950</v>
      </c>
      <c r="D2863" s="158">
        <v>0</v>
      </c>
      <c r="E2863" s="158">
        <v>0</v>
      </c>
      <c r="F2863" s="158">
        <v>2500</v>
      </c>
      <c r="G2863" s="159">
        <v>0</v>
      </c>
    </row>
    <row r="2864" spans="1:7" ht="32.6" x14ac:dyDescent="0.25">
      <c r="A2864" s="314"/>
      <c r="B2864" s="157" t="s">
        <v>3954</v>
      </c>
      <c r="C2864" s="157" t="s">
        <v>3955</v>
      </c>
      <c r="D2864" s="158">
        <v>1800</v>
      </c>
      <c r="E2864" s="158">
        <v>1800</v>
      </c>
      <c r="F2864" s="158">
        <v>1800</v>
      </c>
      <c r="G2864" s="159">
        <v>1800</v>
      </c>
    </row>
    <row r="2865" spans="1:7" ht="21.75" x14ac:dyDescent="0.25">
      <c r="A2865" s="314"/>
      <c r="B2865" s="157" t="s">
        <v>3956</v>
      </c>
      <c r="C2865" s="157" t="s">
        <v>3957</v>
      </c>
      <c r="D2865" s="158">
        <v>1200</v>
      </c>
      <c r="E2865" s="158">
        <v>1200</v>
      </c>
      <c r="F2865" s="158">
        <v>0</v>
      </c>
      <c r="G2865" s="159">
        <v>0</v>
      </c>
    </row>
    <row r="2866" spans="1:7" x14ac:dyDescent="0.25">
      <c r="A2866" s="314"/>
      <c r="B2866" s="157" t="s">
        <v>3958</v>
      </c>
      <c r="C2866" s="157" t="s">
        <v>3959</v>
      </c>
      <c r="D2866" s="158">
        <v>0</v>
      </c>
      <c r="E2866" s="158">
        <v>0</v>
      </c>
      <c r="F2866" s="158">
        <v>1500</v>
      </c>
      <c r="G2866" s="159">
        <v>1500</v>
      </c>
    </row>
    <row r="2867" spans="1:7" x14ac:dyDescent="0.25">
      <c r="A2867" s="314"/>
      <c r="B2867" s="157" t="s">
        <v>3958</v>
      </c>
      <c r="C2867" s="157" t="s">
        <v>3960</v>
      </c>
      <c r="D2867" s="158">
        <v>0</v>
      </c>
      <c r="E2867" s="158">
        <v>1500</v>
      </c>
      <c r="F2867" s="158">
        <v>0</v>
      </c>
      <c r="G2867" s="159">
        <v>0</v>
      </c>
    </row>
    <row r="2868" spans="1:7" x14ac:dyDescent="0.25">
      <c r="A2868" s="314"/>
      <c r="B2868" s="157" t="s">
        <v>3961</v>
      </c>
      <c r="C2868" s="157" t="s">
        <v>3962</v>
      </c>
      <c r="D2868" s="158">
        <v>4000</v>
      </c>
      <c r="E2868" s="158">
        <v>4000</v>
      </c>
      <c r="F2868" s="158">
        <v>4000</v>
      </c>
      <c r="G2868" s="159">
        <v>4000</v>
      </c>
    </row>
    <row r="2869" spans="1:7" ht="21.75" x14ac:dyDescent="0.25">
      <c r="A2869" s="314"/>
      <c r="B2869" s="157" t="s">
        <v>3963</v>
      </c>
      <c r="C2869" s="157" t="s">
        <v>3964</v>
      </c>
      <c r="D2869" s="158">
        <v>0</v>
      </c>
      <c r="E2869" s="158">
        <v>0</v>
      </c>
      <c r="F2869" s="158">
        <v>2000</v>
      </c>
      <c r="G2869" s="159">
        <v>2000</v>
      </c>
    </row>
    <row r="2870" spans="1:7" x14ac:dyDescent="0.25">
      <c r="A2870" s="314"/>
      <c r="B2870" s="157" t="s">
        <v>3963</v>
      </c>
      <c r="C2870" s="157" t="s">
        <v>3965</v>
      </c>
      <c r="D2870" s="158">
        <v>1500</v>
      </c>
      <c r="E2870" s="158">
        <v>1500</v>
      </c>
      <c r="F2870" s="158">
        <v>1500</v>
      </c>
      <c r="G2870" s="159">
        <v>1500</v>
      </c>
    </row>
    <row r="2871" spans="1:7" x14ac:dyDescent="0.25">
      <c r="A2871" s="314"/>
      <c r="B2871" s="157" t="s">
        <v>3966</v>
      </c>
      <c r="C2871" s="157" t="s">
        <v>2072</v>
      </c>
      <c r="D2871" s="158">
        <v>2000</v>
      </c>
      <c r="E2871" s="158">
        <v>1250</v>
      </c>
      <c r="F2871" s="158">
        <v>1250</v>
      </c>
      <c r="G2871" s="159">
        <v>1250</v>
      </c>
    </row>
    <row r="2872" spans="1:7" ht="43.5" x14ac:dyDescent="0.25">
      <c r="A2872" s="314"/>
      <c r="B2872" s="157" t="s">
        <v>3967</v>
      </c>
      <c r="C2872" s="157" t="s">
        <v>3968</v>
      </c>
      <c r="D2872" s="158">
        <v>15000</v>
      </c>
      <c r="E2872" s="158">
        <v>15000</v>
      </c>
      <c r="F2872" s="158">
        <v>15000</v>
      </c>
      <c r="G2872" s="159">
        <v>15000</v>
      </c>
    </row>
    <row r="2873" spans="1:7" x14ac:dyDescent="0.25">
      <c r="A2873" s="314"/>
      <c r="B2873" s="157" t="s">
        <v>3969</v>
      </c>
      <c r="C2873" s="157" t="s">
        <v>3893</v>
      </c>
      <c r="D2873" s="158">
        <v>1900</v>
      </c>
      <c r="E2873" s="158">
        <v>1750</v>
      </c>
      <c r="F2873" s="158">
        <v>1750</v>
      </c>
      <c r="G2873" s="159">
        <v>1750</v>
      </c>
    </row>
    <row r="2874" spans="1:7" x14ac:dyDescent="0.25">
      <c r="A2874" s="314"/>
      <c r="B2874" s="157" t="s">
        <v>3970</v>
      </c>
      <c r="C2874" s="157" t="s">
        <v>2072</v>
      </c>
      <c r="D2874" s="158">
        <v>2000</v>
      </c>
      <c r="E2874" s="158">
        <v>750</v>
      </c>
      <c r="F2874" s="158">
        <v>750</v>
      </c>
      <c r="G2874" s="159">
        <v>750</v>
      </c>
    </row>
    <row r="2875" spans="1:7" x14ac:dyDescent="0.25">
      <c r="A2875" s="314"/>
      <c r="B2875" s="157" t="s">
        <v>3510</v>
      </c>
      <c r="C2875" s="157" t="s">
        <v>3511</v>
      </c>
      <c r="D2875" s="158">
        <v>0</v>
      </c>
      <c r="E2875" s="158">
        <v>0</v>
      </c>
      <c r="F2875" s="158">
        <v>1000</v>
      </c>
      <c r="G2875" s="159">
        <v>1000</v>
      </c>
    </row>
    <row r="2876" spans="1:7" ht="21.75" x14ac:dyDescent="0.25">
      <c r="A2876" s="314"/>
      <c r="B2876" s="157" t="s">
        <v>3971</v>
      </c>
      <c r="C2876" s="157" t="s">
        <v>3972</v>
      </c>
      <c r="D2876" s="158">
        <v>8000</v>
      </c>
      <c r="E2876" s="158">
        <v>8000</v>
      </c>
      <c r="F2876" s="158">
        <v>8000</v>
      </c>
      <c r="G2876" s="159">
        <v>8000</v>
      </c>
    </row>
    <row r="2877" spans="1:7" x14ac:dyDescent="0.25">
      <c r="A2877" s="314"/>
      <c r="B2877" s="157" t="s">
        <v>2652</v>
      </c>
      <c r="C2877" s="157" t="s">
        <v>3973</v>
      </c>
      <c r="D2877" s="158">
        <v>3000</v>
      </c>
      <c r="E2877" s="158">
        <v>3000</v>
      </c>
      <c r="F2877" s="158">
        <v>3000</v>
      </c>
      <c r="G2877" s="159">
        <v>3000</v>
      </c>
    </row>
    <row r="2878" spans="1:7" x14ac:dyDescent="0.25">
      <c r="A2878" s="314"/>
      <c r="B2878" s="157" t="s">
        <v>2652</v>
      </c>
      <c r="C2878" s="157" t="s">
        <v>3974</v>
      </c>
      <c r="D2878" s="158">
        <v>25500</v>
      </c>
      <c r="E2878" s="158">
        <v>20000</v>
      </c>
      <c r="F2878" s="158">
        <v>20000</v>
      </c>
      <c r="G2878" s="159">
        <v>20000</v>
      </c>
    </row>
    <row r="2879" spans="1:7" x14ac:dyDescent="0.25">
      <c r="A2879" s="314"/>
      <c r="B2879" s="157" t="s">
        <v>2652</v>
      </c>
      <c r="C2879" s="157" t="s">
        <v>3975</v>
      </c>
      <c r="D2879" s="158">
        <v>26300</v>
      </c>
      <c r="E2879" s="158">
        <v>17000</v>
      </c>
      <c r="F2879" s="158">
        <v>9500</v>
      </c>
      <c r="G2879" s="159">
        <v>9500</v>
      </c>
    </row>
    <row r="2880" spans="1:7" ht="21.75" x14ac:dyDescent="0.25">
      <c r="A2880" s="314"/>
      <c r="B2880" s="157" t="s">
        <v>3976</v>
      </c>
      <c r="C2880" s="157" t="s">
        <v>3977</v>
      </c>
      <c r="D2880" s="158">
        <v>0</v>
      </c>
      <c r="E2880" s="158">
        <v>1500</v>
      </c>
      <c r="F2880" s="158">
        <v>0</v>
      </c>
      <c r="G2880" s="159">
        <v>0</v>
      </c>
    </row>
    <row r="2881" spans="1:7" ht="21.75" x14ac:dyDescent="0.25">
      <c r="A2881" s="314"/>
      <c r="B2881" s="157" t="s">
        <v>3978</v>
      </c>
      <c r="C2881" s="157" t="s">
        <v>3979</v>
      </c>
      <c r="D2881" s="158">
        <v>1500</v>
      </c>
      <c r="E2881" s="158">
        <v>0</v>
      </c>
      <c r="F2881" s="158">
        <v>0</v>
      </c>
      <c r="G2881" s="159">
        <v>0</v>
      </c>
    </row>
    <row r="2882" spans="1:7" ht="32.6" x14ac:dyDescent="0.25">
      <c r="A2882" s="314"/>
      <c r="B2882" s="157" t="s">
        <v>3548</v>
      </c>
      <c r="C2882" s="157" t="s">
        <v>3980</v>
      </c>
      <c r="D2882" s="158">
        <v>800</v>
      </c>
      <c r="E2882" s="158">
        <v>0</v>
      </c>
      <c r="F2882" s="158">
        <v>0</v>
      </c>
      <c r="G2882" s="159">
        <v>0</v>
      </c>
    </row>
    <row r="2883" spans="1:7" x14ac:dyDescent="0.25">
      <c r="A2883" s="314"/>
      <c r="B2883" s="157" t="s">
        <v>3981</v>
      </c>
      <c r="C2883" s="157" t="s">
        <v>3982</v>
      </c>
      <c r="D2883" s="158">
        <v>0</v>
      </c>
      <c r="E2883" s="158">
        <v>0</v>
      </c>
      <c r="F2883" s="158">
        <v>750</v>
      </c>
      <c r="G2883" s="159">
        <v>0</v>
      </c>
    </row>
    <row r="2884" spans="1:7" x14ac:dyDescent="0.25">
      <c r="A2884" s="314"/>
      <c r="B2884" s="157" t="s">
        <v>3981</v>
      </c>
      <c r="C2884" s="157" t="s">
        <v>3893</v>
      </c>
      <c r="D2884" s="158">
        <v>300</v>
      </c>
      <c r="E2884" s="158">
        <v>750</v>
      </c>
      <c r="F2884" s="158">
        <v>0</v>
      </c>
      <c r="G2884" s="159">
        <v>750</v>
      </c>
    </row>
    <row r="2885" spans="1:7" ht="21.75" x14ac:dyDescent="0.25">
      <c r="A2885" s="314"/>
      <c r="B2885" s="157" t="s">
        <v>3983</v>
      </c>
      <c r="C2885" s="157" t="s">
        <v>3984</v>
      </c>
      <c r="D2885" s="158">
        <v>1200</v>
      </c>
      <c r="E2885" s="158">
        <v>600</v>
      </c>
      <c r="F2885" s="158">
        <v>600</v>
      </c>
      <c r="G2885" s="159">
        <v>600</v>
      </c>
    </row>
    <row r="2886" spans="1:7" ht="21.75" x14ac:dyDescent="0.25">
      <c r="A2886" s="314"/>
      <c r="B2886" s="157" t="s">
        <v>3985</v>
      </c>
      <c r="C2886" s="157" t="s">
        <v>3986</v>
      </c>
      <c r="D2886" s="158">
        <v>600</v>
      </c>
      <c r="E2886" s="158">
        <v>0</v>
      </c>
      <c r="F2886" s="158">
        <v>0</v>
      </c>
      <c r="G2886" s="159">
        <v>0</v>
      </c>
    </row>
    <row r="2887" spans="1:7" ht="32.6" x14ac:dyDescent="0.25">
      <c r="A2887" s="314"/>
      <c r="B2887" s="157" t="s">
        <v>3987</v>
      </c>
      <c r="C2887" s="157" t="s">
        <v>3988</v>
      </c>
      <c r="D2887" s="158">
        <v>15000</v>
      </c>
      <c r="E2887" s="158">
        <v>15000</v>
      </c>
      <c r="F2887" s="158">
        <v>15000</v>
      </c>
      <c r="G2887" s="159">
        <v>15000</v>
      </c>
    </row>
    <row r="2888" spans="1:7" x14ac:dyDescent="0.25">
      <c r="A2888" s="314"/>
      <c r="B2888" s="157" t="s">
        <v>3558</v>
      </c>
      <c r="C2888" s="157" t="s">
        <v>3989</v>
      </c>
      <c r="D2888" s="158">
        <v>0</v>
      </c>
      <c r="E2888" s="158">
        <v>0</v>
      </c>
      <c r="F2888" s="158">
        <v>500</v>
      </c>
      <c r="G2888" s="159">
        <v>0</v>
      </c>
    </row>
    <row r="2889" spans="1:7" x14ac:dyDescent="0.25">
      <c r="A2889" s="314"/>
      <c r="B2889" s="157" t="s">
        <v>3990</v>
      </c>
      <c r="C2889" s="157" t="s">
        <v>3989</v>
      </c>
      <c r="D2889" s="158">
        <v>0</v>
      </c>
      <c r="E2889" s="158">
        <v>500</v>
      </c>
      <c r="F2889" s="158">
        <v>0</v>
      </c>
      <c r="G2889" s="159">
        <v>0</v>
      </c>
    </row>
    <row r="2890" spans="1:7" x14ac:dyDescent="0.25">
      <c r="A2890" s="314"/>
      <c r="B2890" s="157" t="s">
        <v>3991</v>
      </c>
      <c r="C2890" s="157" t="s">
        <v>3989</v>
      </c>
      <c r="D2890" s="158">
        <v>0</v>
      </c>
      <c r="E2890" s="158">
        <v>0</v>
      </c>
      <c r="F2890" s="158">
        <v>0</v>
      </c>
      <c r="G2890" s="159">
        <v>500</v>
      </c>
    </row>
    <row r="2891" spans="1:7" x14ac:dyDescent="0.25">
      <c r="A2891" s="314"/>
      <c r="B2891" s="157" t="s">
        <v>3992</v>
      </c>
      <c r="C2891" s="157" t="s">
        <v>3993</v>
      </c>
      <c r="D2891" s="158">
        <v>500</v>
      </c>
      <c r="E2891" s="158">
        <v>0</v>
      </c>
      <c r="F2891" s="158">
        <v>0</v>
      </c>
      <c r="G2891" s="159">
        <v>0</v>
      </c>
    </row>
    <row r="2892" spans="1:7" ht="21.75" x14ac:dyDescent="0.25">
      <c r="A2892" s="314"/>
      <c r="B2892" s="157" t="s">
        <v>3994</v>
      </c>
      <c r="C2892" s="157" t="s">
        <v>3995</v>
      </c>
      <c r="D2892" s="158">
        <v>0</v>
      </c>
      <c r="E2892" s="158">
        <v>0</v>
      </c>
      <c r="F2892" s="158">
        <v>0</v>
      </c>
      <c r="G2892" s="159">
        <v>6000</v>
      </c>
    </row>
    <row r="2893" spans="1:7" ht="21.75" x14ac:dyDescent="0.25">
      <c r="A2893" s="314"/>
      <c r="B2893" s="157" t="s">
        <v>3996</v>
      </c>
      <c r="C2893" s="157" t="s">
        <v>3995</v>
      </c>
      <c r="D2893" s="158">
        <v>0</v>
      </c>
      <c r="E2893" s="158">
        <v>6000</v>
      </c>
      <c r="F2893" s="158">
        <v>6000</v>
      </c>
      <c r="G2893" s="159">
        <v>0</v>
      </c>
    </row>
    <row r="2894" spans="1:7" ht="21.75" x14ac:dyDescent="0.25">
      <c r="A2894" s="314"/>
      <c r="B2894" s="157" t="s">
        <v>640</v>
      </c>
      <c r="C2894" s="157" t="s">
        <v>3997</v>
      </c>
      <c r="D2894" s="158">
        <v>100</v>
      </c>
      <c r="E2894" s="158">
        <v>100</v>
      </c>
      <c r="F2894" s="158">
        <v>100</v>
      </c>
      <c r="G2894" s="159">
        <v>100</v>
      </c>
    </row>
    <row r="2895" spans="1:7" ht="21.75" x14ac:dyDescent="0.25">
      <c r="A2895" s="314"/>
      <c r="B2895" s="157" t="s">
        <v>640</v>
      </c>
      <c r="C2895" s="157" t="s">
        <v>3998</v>
      </c>
      <c r="D2895" s="158">
        <v>500</v>
      </c>
      <c r="E2895" s="158">
        <v>500</v>
      </c>
      <c r="F2895" s="158">
        <v>500</v>
      </c>
      <c r="G2895" s="159">
        <v>500</v>
      </c>
    </row>
    <row r="2896" spans="1:7" ht="21.75" x14ac:dyDescent="0.25">
      <c r="A2896" s="314"/>
      <c r="B2896" s="157" t="s">
        <v>640</v>
      </c>
      <c r="C2896" s="157" t="s">
        <v>3999</v>
      </c>
      <c r="D2896" s="158">
        <v>200</v>
      </c>
      <c r="E2896" s="158">
        <v>300</v>
      </c>
      <c r="F2896" s="158">
        <v>200</v>
      </c>
      <c r="G2896" s="159">
        <v>200</v>
      </c>
    </row>
    <row r="2897" spans="1:7" ht="32.6" x14ac:dyDescent="0.25">
      <c r="A2897" s="314"/>
      <c r="B2897" s="157" t="s">
        <v>813</v>
      </c>
      <c r="C2897" s="157" t="s">
        <v>4000</v>
      </c>
      <c r="D2897" s="158">
        <v>400</v>
      </c>
      <c r="E2897" s="158">
        <v>400</v>
      </c>
      <c r="F2897" s="158">
        <v>400</v>
      </c>
      <c r="G2897" s="159">
        <v>400</v>
      </c>
    </row>
    <row r="2898" spans="1:7" ht="21.75" x14ac:dyDescent="0.25">
      <c r="A2898" s="314"/>
      <c r="B2898" s="157" t="s">
        <v>813</v>
      </c>
      <c r="C2898" s="157" t="s">
        <v>4001</v>
      </c>
      <c r="D2898" s="158">
        <v>200</v>
      </c>
      <c r="E2898" s="158">
        <v>200</v>
      </c>
      <c r="F2898" s="158">
        <v>200</v>
      </c>
      <c r="G2898" s="159">
        <v>200</v>
      </c>
    </row>
    <row r="2899" spans="1:7" ht="21.75" x14ac:dyDescent="0.25">
      <c r="A2899" s="314"/>
      <c r="B2899" s="157" t="s">
        <v>813</v>
      </c>
      <c r="C2899" s="157" t="s">
        <v>4002</v>
      </c>
      <c r="D2899" s="158">
        <v>800</v>
      </c>
      <c r="E2899" s="158">
        <v>800</v>
      </c>
      <c r="F2899" s="158">
        <v>200</v>
      </c>
      <c r="G2899" s="159">
        <v>200</v>
      </c>
    </row>
    <row r="2900" spans="1:7" ht="32.6" x14ac:dyDescent="0.25">
      <c r="A2900" s="314"/>
      <c r="B2900" s="157" t="s">
        <v>4003</v>
      </c>
      <c r="C2900" s="157" t="s">
        <v>4004</v>
      </c>
      <c r="D2900" s="158">
        <v>6000</v>
      </c>
      <c r="E2900" s="158">
        <v>0</v>
      </c>
      <c r="F2900" s="158">
        <v>0</v>
      </c>
      <c r="G2900" s="159">
        <v>0</v>
      </c>
    </row>
    <row r="2901" spans="1:7" ht="32.6" x14ac:dyDescent="0.25">
      <c r="A2901" s="314"/>
      <c r="B2901" s="157" t="s">
        <v>4005</v>
      </c>
      <c r="C2901" s="157" t="s">
        <v>4006</v>
      </c>
      <c r="D2901" s="158">
        <v>600</v>
      </c>
      <c r="E2901" s="158">
        <v>600</v>
      </c>
      <c r="F2901" s="158">
        <v>600</v>
      </c>
      <c r="G2901" s="159">
        <v>600</v>
      </c>
    </row>
    <row r="2902" spans="1:7" ht="21.75" x14ac:dyDescent="0.25">
      <c r="A2902" s="314"/>
      <c r="B2902" s="157" t="s">
        <v>4007</v>
      </c>
      <c r="C2902" s="157" t="s">
        <v>4008</v>
      </c>
      <c r="D2902" s="158">
        <v>0</v>
      </c>
      <c r="E2902" s="158">
        <v>1250</v>
      </c>
      <c r="F2902" s="158">
        <v>1250</v>
      </c>
      <c r="G2902" s="159">
        <v>1250</v>
      </c>
    </row>
    <row r="2903" spans="1:7" x14ac:dyDescent="0.25">
      <c r="A2903" s="314"/>
      <c r="B2903" s="157" t="s">
        <v>2700</v>
      </c>
      <c r="C2903" s="157" t="s">
        <v>4009</v>
      </c>
      <c r="D2903" s="158">
        <v>1200</v>
      </c>
      <c r="E2903" s="158">
        <v>0</v>
      </c>
      <c r="F2903" s="158">
        <v>0</v>
      </c>
      <c r="G2903" s="159">
        <v>0</v>
      </c>
    </row>
    <row r="2904" spans="1:7" x14ac:dyDescent="0.25">
      <c r="A2904" s="314"/>
      <c r="B2904" s="157" t="s">
        <v>2700</v>
      </c>
      <c r="C2904" s="157" t="s">
        <v>4010</v>
      </c>
      <c r="D2904" s="158">
        <v>2600</v>
      </c>
      <c r="E2904" s="158">
        <v>0</v>
      </c>
      <c r="F2904" s="158">
        <v>0</v>
      </c>
      <c r="G2904" s="159">
        <v>0</v>
      </c>
    </row>
    <row r="2905" spans="1:7" ht="21.75" x14ac:dyDescent="0.25">
      <c r="A2905" s="314"/>
      <c r="B2905" s="157" t="s">
        <v>4011</v>
      </c>
      <c r="C2905" s="157" t="s">
        <v>4012</v>
      </c>
      <c r="D2905" s="158">
        <v>0</v>
      </c>
      <c r="E2905" s="158">
        <v>2400</v>
      </c>
      <c r="F2905" s="158">
        <v>1000</v>
      </c>
      <c r="G2905" s="159">
        <v>1000</v>
      </c>
    </row>
    <row r="2906" spans="1:7" ht="21.75" x14ac:dyDescent="0.25">
      <c r="A2906" s="314"/>
      <c r="B2906" s="157" t="s">
        <v>4011</v>
      </c>
      <c r="C2906" s="157" t="s">
        <v>4013</v>
      </c>
      <c r="D2906" s="158">
        <v>2400</v>
      </c>
      <c r="E2906" s="158">
        <v>0</v>
      </c>
      <c r="F2906" s="158">
        <v>0</v>
      </c>
      <c r="G2906" s="159">
        <v>0</v>
      </c>
    </row>
    <row r="2907" spans="1:7" x14ac:dyDescent="0.25">
      <c r="A2907" s="314"/>
      <c r="B2907" s="157" t="s">
        <v>4014</v>
      </c>
      <c r="C2907" s="157" t="s">
        <v>4015</v>
      </c>
      <c r="D2907" s="158">
        <v>200</v>
      </c>
      <c r="E2907" s="158">
        <v>200</v>
      </c>
      <c r="F2907" s="158">
        <v>200</v>
      </c>
      <c r="G2907" s="159">
        <v>200</v>
      </c>
    </row>
    <row r="2908" spans="1:7" x14ac:dyDescent="0.25">
      <c r="A2908" s="314"/>
      <c r="B2908" s="157" t="s">
        <v>4014</v>
      </c>
      <c r="C2908" s="157" t="s">
        <v>4016</v>
      </c>
      <c r="D2908" s="158">
        <v>0</v>
      </c>
      <c r="E2908" s="158">
        <v>450</v>
      </c>
      <c r="F2908" s="158">
        <v>650</v>
      </c>
      <c r="G2908" s="159">
        <v>650</v>
      </c>
    </row>
    <row r="2909" spans="1:7" x14ac:dyDescent="0.25">
      <c r="A2909" s="314"/>
      <c r="B2909" s="157" t="s">
        <v>812</v>
      </c>
      <c r="C2909" s="157" t="s">
        <v>4017</v>
      </c>
      <c r="D2909" s="158">
        <v>800</v>
      </c>
      <c r="E2909" s="158">
        <v>800</v>
      </c>
      <c r="F2909" s="158">
        <v>800</v>
      </c>
      <c r="G2909" s="159">
        <v>800</v>
      </c>
    </row>
    <row r="2910" spans="1:7" x14ac:dyDescent="0.25">
      <c r="A2910" s="314"/>
      <c r="B2910" s="157" t="s">
        <v>812</v>
      </c>
      <c r="C2910" s="157" t="s">
        <v>4018</v>
      </c>
      <c r="D2910" s="158">
        <v>1000</v>
      </c>
      <c r="E2910" s="158">
        <v>1000</v>
      </c>
      <c r="F2910" s="158">
        <v>1000</v>
      </c>
      <c r="G2910" s="159">
        <v>1000</v>
      </c>
    </row>
    <row r="2911" spans="1:7" x14ac:dyDescent="0.25">
      <c r="A2911" s="314"/>
      <c r="B2911" s="157" t="s">
        <v>812</v>
      </c>
      <c r="C2911" s="157" t="s">
        <v>4019</v>
      </c>
      <c r="D2911" s="158">
        <v>100</v>
      </c>
      <c r="E2911" s="158">
        <v>100</v>
      </c>
      <c r="F2911" s="158">
        <v>100</v>
      </c>
      <c r="G2911" s="159">
        <v>100</v>
      </c>
    </row>
    <row r="2912" spans="1:7" x14ac:dyDescent="0.25">
      <c r="A2912" s="314"/>
      <c r="B2912" s="157" t="s">
        <v>812</v>
      </c>
      <c r="C2912" s="157" t="s">
        <v>4020</v>
      </c>
      <c r="D2912" s="158">
        <v>0</v>
      </c>
      <c r="E2912" s="158">
        <v>800</v>
      </c>
      <c r="F2912" s="158">
        <v>800</v>
      </c>
      <c r="G2912" s="159">
        <v>800</v>
      </c>
    </row>
    <row r="2913" spans="1:7" x14ac:dyDescent="0.25">
      <c r="A2913" s="314"/>
      <c r="B2913" s="157" t="s">
        <v>812</v>
      </c>
      <c r="C2913" s="157" t="s">
        <v>4021</v>
      </c>
      <c r="D2913" s="158">
        <v>700</v>
      </c>
      <c r="E2913" s="158">
        <v>700</v>
      </c>
      <c r="F2913" s="158">
        <v>700</v>
      </c>
      <c r="G2913" s="159">
        <v>700</v>
      </c>
    </row>
    <row r="2914" spans="1:7" x14ac:dyDescent="0.25">
      <c r="A2914" s="314"/>
      <c r="B2914" s="157" t="s">
        <v>812</v>
      </c>
      <c r="C2914" s="157" t="s">
        <v>4022</v>
      </c>
      <c r="D2914" s="158">
        <v>1430</v>
      </c>
      <c r="E2914" s="158">
        <v>1430</v>
      </c>
      <c r="F2914" s="158">
        <v>1430</v>
      </c>
      <c r="G2914" s="159">
        <v>1430</v>
      </c>
    </row>
    <row r="2915" spans="1:7" ht="21.75" x14ac:dyDescent="0.25">
      <c r="A2915" s="314"/>
      <c r="B2915" s="157" t="s">
        <v>812</v>
      </c>
      <c r="C2915" s="157" t="s">
        <v>4023</v>
      </c>
      <c r="D2915" s="158">
        <v>700</v>
      </c>
      <c r="E2915" s="158">
        <v>700</v>
      </c>
      <c r="F2915" s="158">
        <v>700</v>
      </c>
      <c r="G2915" s="159">
        <v>700</v>
      </c>
    </row>
    <row r="2916" spans="1:7" ht="21.75" x14ac:dyDescent="0.25">
      <c r="A2916" s="314"/>
      <c r="B2916" s="157" t="s">
        <v>812</v>
      </c>
      <c r="C2916" s="157" t="s">
        <v>4024</v>
      </c>
      <c r="D2916" s="158">
        <v>700</v>
      </c>
      <c r="E2916" s="158">
        <v>700</v>
      </c>
      <c r="F2916" s="158">
        <v>700</v>
      </c>
      <c r="G2916" s="159">
        <v>700</v>
      </c>
    </row>
    <row r="2917" spans="1:7" ht="21.75" x14ac:dyDescent="0.25">
      <c r="A2917" s="314"/>
      <c r="B2917" s="157" t="s">
        <v>812</v>
      </c>
      <c r="C2917" s="157" t="s">
        <v>4025</v>
      </c>
      <c r="D2917" s="158">
        <v>200</v>
      </c>
      <c r="E2917" s="158">
        <v>200</v>
      </c>
      <c r="F2917" s="158">
        <v>200</v>
      </c>
      <c r="G2917" s="159">
        <v>200</v>
      </c>
    </row>
    <row r="2918" spans="1:7" ht="21.75" x14ac:dyDescent="0.25">
      <c r="A2918" s="314"/>
      <c r="B2918" s="157" t="s">
        <v>812</v>
      </c>
      <c r="C2918" s="157" t="s">
        <v>4026</v>
      </c>
      <c r="D2918" s="158">
        <v>270</v>
      </c>
      <c r="E2918" s="158">
        <v>270</v>
      </c>
      <c r="F2918" s="158">
        <v>270</v>
      </c>
      <c r="G2918" s="159">
        <v>270</v>
      </c>
    </row>
    <row r="2919" spans="1:7" ht="21.75" x14ac:dyDescent="0.25">
      <c r="A2919" s="314"/>
      <c r="B2919" s="157" t="s">
        <v>812</v>
      </c>
      <c r="C2919" s="157" t="s">
        <v>4027</v>
      </c>
      <c r="D2919" s="158">
        <v>0</v>
      </c>
      <c r="E2919" s="158">
        <v>1000</v>
      </c>
      <c r="F2919" s="158">
        <v>1000</v>
      </c>
      <c r="G2919" s="159">
        <v>1000</v>
      </c>
    </row>
    <row r="2920" spans="1:7" ht="21.75" x14ac:dyDescent="0.25">
      <c r="A2920" s="314"/>
      <c r="B2920" s="157" t="s">
        <v>812</v>
      </c>
      <c r="C2920" s="157" t="s">
        <v>4028</v>
      </c>
      <c r="D2920" s="158">
        <v>1000</v>
      </c>
      <c r="E2920" s="158">
        <v>0</v>
      </c>
      <c r="F2920" s="158">
        <v>0</v>
      </c>
      <c r="G2920" s="159">
        <v>0</v>
      </c>
    </row>
    <row r="2921" spans="1:7" x14ac:dyDescent="0.25">
      <c r="A2921" s="314"/>
      <c r="B2921" s="157" t="s">
        <v>812</v>
      </c>
      <c r="C2921" s="157" t="s">
        <v>4029</v>
      </c>
      <c r="D2921" s="158">
        <v>250</v>
      </c>
      <c r="E2921" s="158">
        <v>400</v>
      </c>
      <c r="F2921" s="158">
        <v>400</v>
      </c>
      <c r="G2921" s="159">
        <v>400</v>
      </c>
    </row>
    <row r="2922" spans="1:7" ht="21.75" x14ac:dyDescent="0.25">
      <c r="A2922" s="314"/>
      <c r="B2922" s="157" t="s">
        <v>812</v>
      </c>
      <c r="C2922" s="157" t="s">
        <v>4030</v>
      </c>
      <c r="D2922" s="158">
        <v>1200</v>
      </c>
      <c r="E2922" s="158">
        <v>1200</v>
      </c>
      <c r="F2922" s="158">
        <v>1200</v>
      </c>
      <c r="G2922" s="159">
        <v>1200</v>
      </c>
    </row>
    <row r="2923" spans="1:7" ht="21.75" x14ac:dyDescent="0.25">
      <c r="A2923" s="314"/>
      <c r="B2923" s="157" t="s">
        <v>812</v>
      </c>
      <c r="C2923" s="157" t="s">
        <v>4031</v>
      </c>
      <c r="D2923" s="158">
        <v>1500</v>
      </c>
      <c r="E2923" s="158">
        <v>1500</v>
      </c>
      <c r="F2923" s="158">
        <v>1500</v>
      </c>
      <c r="G2923" s="159">
        <v>1500</v>
      </c>
    </row>
    <row r="2924" spans="1:7" ht="21.75" x14ac:dyDescent="0.25">
      <c r="A2924" s="314"/>
      <c r="B2924" s="157" t="s">
        <v>812</v>
      </c>
      <c r="C2924" s="157" t="s">
        <v>3815</v>
      </c>
      <c r="D2924" s="158">
        <v>1700</v>
      </c>
      <c r="E2924" s="158">
        <v>400</v>
      </c>
      <c r="F2924" s="158">
        <v>400</v>
      </c>
      <c r="G2924" s="159">
        <v>400</v>
      </c>
    </row>
    <row r="2925" spans="1:7" ht="21.75" x14ac:dyDescent="0.25">
      <c r="A2925" s="314"/>
      <c r="B2925" s="157" t="s">
        <v>812</v>
      </c>
      <c r="C2925" s="157" t="s">
        <v>4032</v>
      </c>
      <c r="D2925" s="158">
        <v>100</v>
      </c>
      <c r="E2925" s="158">
        <v>100</v>
      </c>
      <c r="F2925" s="158">
        <v>100</v>
      </c>
      <c r="G2925" s="159">
        <v>100</v>
      </c>
    </row>
    <row r="2926" spans="1:7" ht="21.75" x14ac:dyDescent="0.25">
      <c r="A2926" s="314"/>
      <c r="B2926" s="157" t="s">
        <v>812</v>
      </c>
      <c r="C2926" s="157" t="s">
        <v>4033</v>
      </c>
      <c r="D2926" s="158">
        <v>300</v>
      </c>
      <c r="E2926" s="158">
        <v>300</v>
      </c>
      <c r="F2926" s="158">
        <v>300</v>
      </c>
      <c r="G2926" s="159">
        <v>300</v>
      </c>
    </row>
    <row r="2927" spans="1:7" ht="21.75" x14ac:dyDescent="0.25">
      <c r="A2927" s="314"/>
      <c r="B2927" s="157" t="s">
        <v>812</v>
      </c>
      <c r="C2927" s="157" t="s">
        <v>4034</v>
      </c>
      <c r="D2927" s="158">
        <v>400</v>
      </c>
      <c r="E2927" s="158">
        <v>400</v>
      </c>
      <c r="F2927" s="158">
        <v>400</v>
      </c>
      <c r="G2927" s="159">
        <v>400</v>
      </c>
    </row>
    <row r="2928" spans="1:7" ht="21.75" x14ac:dyDescent="0.25">
      <c r="A2928" s="314"/>
      <c r="B2928" s="157" t="s">
        <v>812</v>
      </c>
      <c r="C2928" s="157" t="s">
        <v>4035</v>
      </c>
      <c r="D2928" s="158">
        <v>300</v>
      </c>
      <c r="E2928" s="158">
        <v>300</v>
      </c>
      <c r="F2928" s="158">
        <v>300</v>
      </c>
      <c r="G2928" s="159">
        <v>300</v>
      </c>
    </row>
    <row r="2929" spans="1:7" x14ac:dyDescent="0.25">
      <c r="A2929" s="314"/>
      <c r="B2929" s="157" t="s">
        <v>4036</v>
      </c>
      <c r="C2929" s="157" t="s">
        <v>4037</v>
      </c>
      <c r="D2929" s="158">
        <v>500</v>
      </c>
      <c r="E2929" s="158">
        <v>500</v>
      </c>
      <c r="F2929" s="158">
        <v>500</v>
      </c>
      <c r="G2929" s="159">
        <v>500</v>
      </c>
    </row>
    <row r="2930" spans="1:7" ht="21.75" x14ac:dyDescent="0.25">
      <c r="A2930" s="314"/>
      <c r="B2930" s="157" t="s">
        <v>3578</v>
      </c>
      <c r="C2930" s="157" t="s">
        <v>4038</v>
      </c>
      <c r="D2930" s="158">
        <v>1700</v>
      </c>
      <c r="E2930" s="158">
        <v>1700</v>
      </c>
      <c r="F2930" s="158">
        <v>1700</v>
      </c>
      <c r="G2930" s="159">
        <v>1700</v>
      </c>
    </row>
    <row r="2931" spans="1:7" ht="21.75" x14ac:dyDescent="0.25">
      <c r="A2931" s="314"/>
      <c r="B2931" s="157" t="s">
        <v>4039</v>
      </c>
      <c r="C2931" s="157" t="s">
        <v>4040</v>
      </c>
      <c r="D2931" s="158">
        <v>600</v>
      </c>
      <c r="E2931" s="158">
        <v>0</v>
      </c>
      <c r="F2931" s="158">
        <v>0</v>
      </c>
      <c r="G2931" s="159">
        <v>0</v>
      </c>
    </row>
    <row r="2932" spans="1:7" x14ac:dyDescent="0.25">
      <c r="A2932" s="314"/>
      <c r="B2932" s="157" t="s">
        <v>4041</v>
      </c>
      <c r="C2932" s="157" t="s">
        <v>4042</v>
      </c>
      <c r="D2932" s="158">
        <v>500</v>
      </c>
      <c r="E2932" s="158">
        <v>500</v>
      </c>
      <c r="F2932" s="158">
        <v>400</v>
      </c>
      <c r="G2932" s="159">
        <v>400</v>
      </c>
    </row>
    <row r="2933" spans="1:7" x14ac:dyDescent="0.25">
      <c r="A2933" s="314"/>
      <c r="B2933" s="157" t="s">
        <v>4043</v>
      </c>
      <c r="C2933" s="157" t="s">
        <v>4044</v>
      </c>
      <c r="D2933" s="158">
        <v>600</v>
      </c>
      <c r="E2933" s="158">
        <v>600</v>
      </c>
      <c r="F2933" s="158">
        <v>600</v>
      </c>
      <c r="G2933" s="159">
        <v>600</v>
      </c>
    </row>
    <row r="2934" spans="1:7" ht="21.75" x14ac:dyDescent="0.25">
      <c r="A2934" s="314"/>
      <c r="B2934" s="157" t="s">
        <v>4043</v>
      </c>
      <c r="C2934" s="157" t="s">
        <v>4045</v>
      </c>
      <c r="D2934" s="158">
        <v>600</v>
      </c>
      <c r="E2934" s="158">
        <v>600</v>
      </c>
      <c r="F2934" s="158">
        <v>600</v>
      </c>
      <c r="G2934" s="159">
        <v>600</v>
      </c>
    </row>
    <row r="2935" spans="1:7" ht="21.75" x14ac:dyDescent="0.25">
      <c r="A2935" s="314"/>
      <c r="B2935" s="157" t="s">
        <v>4046</v>
      </c>
      <c r="C2935" s="157" t="s">
        <v>4047</v>
      </c>
      <c r="D2935" s="158">
        <v>800</v>
      </c>
      <c r="E2935" s="158">
        <v>900</v>
      </c>
      <c r="F2935" s="158">
        <v>900</v>
      </c>
      <c r="G2935" s="159">
        <v>900</v>
      </c>
    </row>
    <row r="2936" spans="1:7" x14ac:dyDescent="0.25">
      <c r="A2936" s="314"/>
      <c r="B2936" s="157" t="s">
        <v>4048</v>
      </c>
      <c r="C2936" s="157" t="s">
        <v>4049</v>
      </c>
      <c r="D2936" s="158">
        <v>0</v>
      </c>
      <c r="E2936" s="158">
        <v>0</v>
      </c>
      <c r="F2936" s="158">
        <v>0</v>
      </c>
      <c r="G2936" s="159">
        <v>1000</v>
      </c>
    </row>
    <row r="2937" spans="1:7" x14ac:dyDescent="0.25">
      <c r="A2937" s="314"/>
      <c r="B2937" s="157" t="s">
        <v>4048</v>
      </c>
      <c r="C2937" s="157" t="s">
        <v>4050</v>
      </c>
      <c r="D2937" s="158">
        <v>300</v>
      </c>
      <c r="E2937" s="158">
        <v>2000</v>
      </c>
      <c r="F2937" s="158">
        <v>2000</v>
      </c>
      <c r="G2937" s="159">
        <v>0</v>
      </c>
    </row>
    <row r="2938" spans="1:7" ht="21.75" x14ac:dyDescent="0.25">
      <c r="A2938" s="314"/>
      <c r="B2938" s="157" t="s">
        <v>4051</v>
      </c>
      <c r="C2938" s="157" t="s">
        <v>3895</v>
      </c>
      <c r="D2938" s="158">
        <v>0</v>
      </c>
      <c r="E2938" s="158">
        <v>1500</v>
      </c>
      <c r="F2938" s="158">
        <v>3500</v>
      </c>
      <c r="G2938" s="159">
        <v>3500</v>
      </c>
    </row>
    <row r="2939" spans="1:7" x14ac:dyDescent="0.25">
      <c r="A2939" s="314"/>
      <c r="B2939" s="157" t="s">
        <v>3603</v>
      </c>
      <c r="C2939" s="157" t="s">
        <v>4014</v>
      </c>
      <c r="D2939" s="158">
        <v>100</v>
      </c>
      <c r="E2939" s="158">
        <v>300</v>
      </c>
      <c r="F2939" s="158">
        <v>500</v>
      </c>
      <c r="G2939" s="159">
        <v>500</v>
      </c>
    </row>
    <row r="2940" spans="1:7" ht="21.75" x14ac:dyDescent="0.25">
      <c r="A2940" s="314"/>
      <c r="B2940" s="157" t="s">
        <v>4052</v>
      </c>
      <c r="C2940" s="157" t="s">
        <v>4053</v>
      </c>
      <c r="D2940" s="158">
        <v>1050</v>
      </c>
      <c r="E2940" s="158">
        <v>0</v>
      </c>
      <c r="F2940" s="158">
        <v>0</v>
      </c>
      <c r="G2940" s="159">
        <v>0</v>
      </c>
    </row>
    <row r="2941" spans="1:7" ht="21.75" x14ac:dyDescent="0.25">
      <c r="A2941" s="314"/>
      <c r="B2941" s="157" t="s">
        <v>4052</v>
      </c>
      <c r="C2941" s="157" t="s">
        <v>4054</v>
      </c>
      <c r="D2941" s="158">
        <v>0</v>
      </c>
      <c r="E2941" s="158">
        <v>1050</v>
      </c>
      <c r="F2941" s="158">
        <v>1050</v>
      </c>
      <c r="G2941" s="159">
        <v>1050</v>
      </c>
    </row>
    <row r="2942" spans="1:7" ht="21.75" x14ac:dyDescent="0.25">
      <c r="A2942" s="314"/>
      <c r="B2942" s="157" t="s">
        <v>4055</v>
      </c>
      <c r="C2942" s="157" t="s">
        <v>4056</v>
      </c>
      <c r="D2942" s="158">
        <v>0</v>
      </c>
      <c r="E2942" s="158">
        <v>848</v>
      </c>
      <c r="F2942" s="158">
        <v>1000</v>
      </c>
      <c r="G2942" s="159">
        <v>1000</v>
      </c>
    </row>
    <row r="2943" spans="1:7" ht="21.75" x14ac:dyDescent="0.25">
      <c r="A2943" s="314"/>
      <c r="B2943" s="157" t="s">
        <v>4057</v>
      </c>
      <c r="C2943" s="157" t="s">
        <v>4056</v>
      </c>
      <c r="D2943" s="158">
        <v>1000</v>
      </c>
      <c r="E2943" s="158">
        <v>0</v>
      </c>
      <c r="F2943" s="158">
        <v>0</v>
      </c>
      <c r="G2943" s="159">
        <v>0</v>
      </c>
    </row>
    <row r="2944" spans="1:7" x14ac:dyDescent="0.25">
      <c r="A2944" s="314"/>
      <c r="B2944" s="157" t="s">
        <v>4058</v>
      </c>
      <c r="C2944" s="157" t="s">
        <v>4059</v>
      </c>
      <c r="D2944" s="158">
        <v>300</v>
      </c>
      <c r="E2944" s="158">
        <v>0</v>
      </c>
      <c r="F2944" s="158">
        <v>0</v>
      </c>
      <c r="G2944" s="159">
        <v>0</v>
      </c>
    </row>
    <row r="2945" spans="1:7" x14ac:dyDescent="0.25">
      <c r="A2945" s="314"/>
      <c r="B2945" s="157" t="s">
        <v>4060</v>
      </c>
      <c r="C2945" s="157" t="s">
        <v>4061</v>
      </c>
      <c r="D2945" s="158">
        <v>1800</v>
      </c>
      <c r="E2945" s="158">
        <v>0</v>
      </c>
      <c r="F2945" s="158">
        <v>0</v>
      </c>
      <c r="G2945" s="159">
        <v>0</v>
      </c>
    </row>
    <row r="2946" spans="1:7" x14ac:dyDescent="0.25">
      <c r="A2946" s="314"/>
      <c r="B2946" s="157" t="s">
        <v>4062</v>
      </c>
      <c r="C2946" s="157" t="s">
        <v>4063</v>
      </c>
      <c r="D2946" s="158">
        <v>0</v>
      </c>
      <c r="E2946" s="158">
        <v>9600</v>
      </c>
      <c r="F2946" s="158">
        <v>9600</v>
      </c>
      <c r="G2946" s="159">
        <v>9600</v>
      </c>
    </row>
    <row r="2947" spans="1:7" ht="21.75" x14ac:dyDescent="0.25">
      <c r="A2947" s="314"/>
      <c r="B2947" s="157" t="s">
        <v>4062</v>
      </c>
      <c r="C2947" s="157" t="s">
        <v>4064</v>
      </c>
      <c r="D2947" s="158">
        <v>1800</v>
      </c>
      <c r="E2947" s="158">
        <v>1800</v>
      </c>
      <c r="F2947" s="158">
        <v>1800</v>
      </c>
      <c r="G2947" s="159">
        <v>1800</v>
      </c>
    </row>
    <row r="2948" spans="1:7" ht="21.75" x14ac:dyDescent="0.25">
      <c r="A2948" s="314"/>
      <c r="B2948" s="157" t="s">
        <v>4062</v>
      </c>
      <c r="C2948" s="157" t="s">
        <v>4065</v>
      </c>
      <c r="D2948" s="158">
        <v>16800</v>
      </c>
      <c r="E2948" s="158">
        <v>16800</v>
      </c>
      <c r="F2948" s="158">
        <v>16800</v>
      </c>
      <c r="G2948" s="159">
        <v>16800</v>
      </c>
    </row>
    <row r="2949" spans="1:7" x14ac:dyDescent="0.25">
      <c r="A2949" s="314"/>
      <c r="B2949" s="157" t="s">
        <v>4062</v>
      </c>
      <c r="C2949" s="157" t="s">
        <v>4066</v>
      </c>
      <c r="D2949" s="158">
        <v>1200</v>
      </c>
      <c r="E2949" s="158">
        <v>1200</v>
      </c>
      <c r="F2949" s="158">
        <v>1200</v>
      </c>
      <c r="G2949" s="159">
        <v>1200</v>
      </c>
    </row>
    <row r="2950" spans="1:7" x14ac:dyDescent="0.25">
      <c r="A2950" s="314"/>
      <c r="B2950" s="157" t="s">
        <v>3615</v>
      </c>
      <c r="C2950" s="157" t="s">
        <v>3850</v>
      </c>
      <c r="D2950" s="158">
        <v>400</v>
      </c>
      <c r="E2950" s="158">
        <v>400</v>
      </c>
      <c r="F2950" s="158">
        <v>0</v>
      </c>
      <c r="G2950" s="159">
        <v>0</v>
      </c>
    </row>
    <row r="2951" spans="1:7" ht="21.75" x14ac:dyDescent="0.25">
      <c r="A2951" s="314"/>
      <c r="B2951" s="157" t="s">
        <v>3621</v>
      </c>
      <c r="C2951" s="157" t="s">
        <v>4067</v>
      </c>
      <c r="D2951" s="158">
        <v>1200</v>
      </c>
      <c r="E2951" s="158">
        <v>0</v>
      </c>
      <c r="F2951" s="158">
        <v>0</v>
      </c>
      <c r="G2951" s="159">
        <v>0</v>
      </c>
    </row>
    <row r="2952" spans="1:7" x14ac:dyDescent="0.25">
      <c r="A2952" s="314"/>
      <c r="B2952" s="157" t="s">
        <v>3621</v>
      </c>
      <c r="C2952" s="157" t="s">
        <v>4068</v>
      </c>
      <c r="D2952" s="158">
        <v>0</v>
      </c>
      <c r="E2952" s="158">
        <v>600</v>
      </c>
      <c r="F2952" s="158">
        <v>600</v>
      </c>
      <c r="G2952" s="159">
        <v>600</v>
      </c>
    </row>
    <row r="2953" spans="1:7" x14ac:dyDescent="0.25">
      <c r="A2953" s="314"/>
      <c r="B2953" s="157" t="s">
        <v>4069</v>
      </c>
      <c r="C2953" s="157" t="s">
        <v>4014</v>
      </c>
      <c r="D2953" s="158">
        <v>50</v>
      </c>
      <c r="E2953" s="158">
        <v>50</v>
      </c>
      <c r="F2953" s="158">
        <v>50</v>
      </c>
      <c r="G2953" s="159">
        <v>50</v>
      </c>
    </row>
    <row r="2954" spans="1:7" x14ac:dyDescent="0.25">
      <c r="A2954" s="314"/>
      <c r="B2954" s="157" t="s">
        <v>4069</v>
      </c>
      <c r="C2954" s="157" t="s">
        <v>812</v>
      </c>
      <c r="D2954" s="158">
        <v>500</v>
      </c>
      <c r="E2954" s="158">
        <v>500</v>
      </c>
      <c r="F2954" s="158">
        <v>500</v>
      </c>
      <c r="G2954" s="159">
        <v>500</v>
      </c>
    </row>
    <row r="2955" spans="1:7" x14ac:dyDescent="0.25">
      <c r="A2955" s="314"/>
      <c r="B2955" s="157" t="s">
        <v>4069</v>
      </c>
      <c r="C2955" s="157" t="s">
        <v>4070</v>
      </c>
      <c r="D2955" s="158">
        <v>750</v>
      </c>
      <c r="E2955" s="158">
        <v>750</v>
      </c>
      <c r="F2955" s="158">
        <v>750</v>
      </c>
      <c r="G2955" s="159">
        <v>750</v>
      </c>
    </row>
    <row r="2956" spans="1:7" x14ac:dyDescent="0.25">
      <c r="A2956" s="314"/>
      <c r="B2956" s="157" t="s">
        <v>4069</v>
      </c>
      <c r="C2956" s="157" t="s">
        <v>4071</v>
      </c>
      <c r="D2956" s="158">
        <v>3100</v>
      </c>
      <c r="E2956" s="158">
        <v>3100</v>
      </c>
      <c r="F2956" s="158">
        <v>3100</v>
      </c>
      <c r="G2956" s="159">
        <v>3100</v>
      </c>
    </row>
    <row r="2957" spans="1:7" ht="32.6" x14ac:dyDescent="0.25">
      <c r="A2957" s="314"/>
      <c r="B2957" s="157" t="s">
        <v>3052</v>
      </c>
      <c r="C2957" s="157" t="s">
        <v>4072</v>
      </c>
      <c r="D2957" s="158">
        <v>10800</v>
      </c>
      <c r="E2957" s="158">
        <v>10000</v>
      </c>
      <c r="F2957" s="158">
        <v>9000</v>
      </c>
      <c r="G2957" s="159">
        <v>9000</v>
      </c>
    </row>
    <row r="2958" spans="1:7" ht="21.75" x14ac:dyDescent="0.25">
      <c r="A2958" s="314"/>
      <c r="B2958" s="157" t="s">
        <v>4073</v>
      </c>
      <c r="C2958" s="157" t="s">
        <v>4074</v>
      </c>
      <c r="D2958" s="158">
        <v>0</v>
      </c>
      <c r="E2958" s="158">
        <v>0</v>
      </c>
      <c r="F2958" s="158">
        <v>0</v>
      </c>
      <c r="G2958" s="159">
        <v>1500</v>
      </c>
    </row>
    <row r="2959" spans="1:7" ht="21.75" x14ac:dyDescent="0.25">
      <c r="A2959" s="314"/>
      <c r="B2959" s="157" t="s">
        <v>4073</v>
      </c>
      <c r="C2959" s="157" t="s">
        <v>4075</v>
      </c>
      <c r="D2959" s="158">
        <v>0</v>
      </c>
      <c r="E2959" s="158">
        <v>1500</v>
      </c>
      <c r="F2959" s="158">
        <v>0</v>
      </c>
      <c r="G2959" s="159">
        <v>0</v>
      </c>
    </row>
    <row r="2960" spans="1:7" ht="21.75" x14ac:dyDescent="0.25">
      <c r="A2960" s="314"/>
      <c r="B2960" s="157" t="s">
        <v>4076</v>
      </c>
      <c r="C2960" s="157" t="s">
        <v>4077</v>
      </c>
      <c r="D2960" s="158">
        <v>1500</v>
      </c>
      <c r="E2960" s="158">
        <v>0</v>
      </c>
      <c r="F2960" s="158">
        <v>0</v>
      </c>
      <c r="G2960" s="159">
        <v>0</v>
      </c>
    </row>
    <row r="2961" spans="1:7" ht="21.75" x14ac:dyDescent="0.25">
      <c r="A2961" s="314"/>
      <c r="B2961" s="157" t="s">
        <v>4078</v>
      </c>
      <c r="C2961" s="157" t="s">
        <v>4079</v>
      </c>
      <c r="D2961" s="158">
        <v>900</v>
      </c>
      <c r="E2961" s="158">
        <v>900</v>
      </c>
      <c r="F2961" s="158">
        <v>700</v>
      </c>
      <c r="G2961" s="159">
        <v>700</v>
      </c>
    </row>
    <row r="2962" spans="1:7" ht="21.75" x14ac:dyDescent="0.25">
      <c r="A2962" s="314"/>
      <c r="B2962" s="157" t="s">
        <v>4080</v>
      </c>
      <c r="C2962" s="157" t="s">
        <v>4081</v>
      </c>
      <c r="D2962" s="158">
        <v>0</v>
      </c>
      <c r="E2962" s="158">
        <v>750</v>
      </c>
      <c r="F2962" s="158">
        <v>750</v>
      </c>
      <c r="G2962" s="159">
        <v>750</v>
      </c>
    </row>
    <row r="2963" spans="1:7" x14ac:dyDescent="0.25">
      <c r="A2963" s="314"/>
      <c r="B2963" s="157" t="s">
        <v>4082</v>
      </c>
      <c r="C2963" s="157" t="s">
        <v>489</v>
      </c>
      <c r="D2963" s="158">
        <v>200</v>
      </c>
      <c r="E2963" s="158">
        <v>750</v>
      </c>
      <c r="F2963" s="158">
        <v>500</v>
      </c>
      <c r="G2963" s="159">
        <v>500</v>
      </c>
    </row>
    <row r="2964" spans="1:7" ht="21.75" x14ac:dyDescent="0.25">
      <c r="A2964" s="314"/>
      <c r="B2964" s="157" t="s">
        <v>4083</v>
      </c>
      <c r="C2964" s="157" t="s">
        <v>4084</v>
      </c>
      <c r="D2964" s="158">
        <v>0</v>
      </c>
      <c r="E2964" s="158">
        <v>2000</v>
      </c>
      <c r="F2964" s="158">
        <v>1500</v>
      </c>
      <c r="G2964" s="159">
        <v>0</v>
      </c>
    </row>
    <row r="2965" spans="1:7" ht="21.75" x14ac:dyDescent="0.25">
      <c r="A2965" s="314"/>
      <c r="B2965" s="157" t="s">
        <v>4083</v>
      </c>
      <c r="C2965" s="157" t="s">
        <v>4085</v>
      </c>
      <c r="D2965" s="158">
        <v>1000</v>
      </c>
      <c r="E2965" s="158">
        <v>0</v>
      </c>
      <c r="F2965" s="158">
        <v>0</v>
      </c>
      <c r="G2965" s="159">
        <v>0</v>
      </c>
    </row>
    <row r="2966" spans="1:7" x14ac:dyDescent="0.25">
      <c r="A2966" s="314"/>
      <c r="B2966" s="157" t="s">
        <v>4083</v>
      </c>
      <c r="C2966" s="157"/>
      <c r="D2966" s="158">
        <v>0</v>
      </c>
      <c r="E2966" s="158">
        <v>0</v>
      </c>
      <c r="F2966" s="158">
        <v>0</v>
      </c>
      <c r="G2966" s="159">
        <v>700</v>
      </c>
    </row>
    <row r="2967" spans="1:7" ht="32.6" x14ac:dyDescent="0.25">
      <c r="A2967" s="314"/>
      <c r="B2967" s="157" t="s">
        <v>4086</v>
      </c>
      <c r="C2967" s="157" t="s">
        <v>4087</v>
      </c>
      <c r="D2967" s="158">
        <v>2050</v>
      </c>
      <c r="E2967" s="158">
        <v>2500</v>
      </c>
      <c r="F2967" s="158">
        <v>2500</v>
      </c>
      <c r="G2967" s="159">
        <v>2500</v>
      </c>
    </row>
    <row r="2968" spans="1:7" ht="21.75" x14ac:dyDescent="0.25">
      <c r="A2968" s="314"/>
      <c r="B2968" s="157" t="s">
        <v>3700</v>
      </c>
      <c r="C2968" s="157" t="s">
        <v>4088</v>
      </c>
      <c r="D2968" s="158">
        <v>1400</v>
      </c>
      <c r="E2968" s="158">
        <v>1400</v>
      </c>
      <c r="F2968" s="158">
        <v>1400</v>
      </c>
      <c r="G2968" s="159">
        <v>1400</v>
      </c>
    </row>
    <row r="2969" spans="1:7" ht="21.75" x14ac:dyDescent="0.25">
      <c r="A2969" s="314"/>
      <c r="B2969" s="157" t="s">
        <v>4089</v>
      </c>
      <c r="C2969" s="157" t="s">
        <v>4090</v>
      </c>
      <c r="D2969" s="158">
        <v>0</v>
      </c>
      <c r="E2969" s="158">
        <v>0</v>
      </c>
      <c r="F2969" s="158">
        <v>1000</v>
      </c>
      <c r="G2969" s="159">
        <v>1000</v>
      </c>
    </row>
    <row r="2970" spans="1:7" x14ac:dyDescent="0.25">
      <c r="A2970" s="314"/>
      <c r="B2970" s="157" t="s">
        <v>4089</v>
      </c>
      <c r="C2970" s="157" t="s">
        <v>4091</v>
      </c>
      <c r="D2970" s="158">
        <v>500</v>
      </c>
      <c r="E2970" s="158">
        <v>500</v>
      </c>
      <c r="F2970" s="158">
        <v>0</v>
      </c>
      <c r="G2970" s="159">
        <v>0</v>
      </c>
    </row>
    <row r="2971" spans="1:7" ht="21.75" x14ac:dyDescent="0.25">
      <c r="A2971" s="314"/>
      <c r="B2971" s="157" t="s">
        <v>4092</v>
      </c>
      <c r="C2971" s="157" t="s">
        <v>4093</v>
      </c>
      <c r="D2971" s="158">
        <v>0</v>
      </c>
      <c r="E2971" s="158">
        <v>1900</v>
      </c>
      <c r="F2971" s="158">
        <v>1900</v>
      </c>
      <c r="G2971" s="159">
        <v>1900</v>
      </c>
    </row>
    <row r="2972" spans="1:7" x14ac:dyDescent="0.25">
      <c r="A2972" s="314"/>
      <c r="B2972" s="157" t="s">
        <v>1781</v>
      </c>
      <c r="C2972" s="157" t="s">
        <v>4094</v>
      </c>
      <c r="D2972" s="158">
        <v>700</v>
      </c>
      <c r="E2972" s="158">
        <v>0</v>
      </c>
      <c r="F2972" s="158">
        <v>0</v>
      </c>
      <c r="G2972" s="159">
        <v>0</v>
      </c>
    </row>
    <row r="2973" spans="1:7" x14ac:dyDescent="0.25">
      <c r="A2973" s="314"/>
      <c r="B2973" s="157" t="s">
        <v>1781</v>
      </c>
      <c r="C2973" s="157" t="s">
        <v>4095</v>
      </c>
      <c r="D2973" s="158">
        <v>0</v>
      </c>
      <c r="E2973" s="158">
        <v>700</v>
      </c>
      <c r="F2973" s="158">
        <v>900</v>
      </c>
      <c r="G2973" s="159">
        <v>1000</v>
      </c>
    </row>
    <row r="2974" spans="1:7" ht="21.75" x14ac:dyDescent="0.25">
      <c r="A2974" s="314"/>
      <c r="B2974" s="157" t="s">
        <v>1781</v>
      </c>
      <c r="C2974" s="157" t="s">
        <v>4096</v>
      </c>
      <c r="D2974" s="158">
        <v>0</v>
      </c>
      <c r="E2974" s="158">
        <v>2500</v>
      </c>
      <c r="F2974" s="158">
        <v>2500</v>
      </c>
      <c r="G2974" s="159">
        <v>2500</v>
      </c>
    </row>
    <row r="2975" spans="1:7" ht="21.75" x14ac:dyDescent="0.25">
      <c r="A2975" s="314"/>
      <c r="B2975" s="157" t="s">
        <v>1781</v>
      </c>
      <c r="C2975" s="157" t="s">
        <v>4097</v>
      </c>
      <c r="D2975" s="158">
        <v>2500</v>
      </c>
      <c r="E2975" s="158">
        <v>0</v>
      </c>
      <c r="F2975" s="158">
        <v>0</v>
      </c>
      <c r="G2975" s="159">
        <v>0</v>
      </c>
    </row>
    <row r="2976" spans="1:7" ht="21.75" x14ac:dyDescent="0.25">
      <c r="A2976" s="314"/>
      <c r="B2976" s="157" t="s">
        <v>351</v>
      </c>
      <c r="C2976" s="157" t="s">
        <v>4098</v>
      </c>
      <c r="D2976" s="158">
        <v>800</v>
      </c>
      <c r="E2976" s="158">
        <v>800</v>
      </c>
      <c r="F2976" s="158">
        <v>800</v>
      </c>
      <c r="G2976" s="159">
        <v>800</v>
      </c>
    </row>
    <row r="2977" spans="1:7" ht="21.75" x14ac:dyDescent="0.25">
      <c r="A2977" s="314"/>
      <c r="B2977" s="157" t="s">
        <v>351</v>
      </c>
      <c r="C2977" s="157" t="s">
        <v>4099</v>
      </c>
      <c r="D2977" s="158">
        <v>800</v>
      </c>
      <c r="E2977" s="158">
        <v>800</v>
      </c>
      <c r="F2977" s="158">
        <v>800</v>
      </c>
      <c r="G2977" s="159">
        <v>800</v>
      </c>
    </row>
    <row r="2978" spans="1:7" ht="21.75" x14ac:dyDescent="0.25">
      <c r="A2978" s="314"/>
      <c r="B2978" s="157" t="s">
        <v>351</v>
      </c>
      <c r="C2978" s="157" t="s">
        <v>4100</v>
      </c>
      <c r="D2978" s="158">
        <v>1200</v>
      </c>
      <c r="E2978" s="158">
        <v>1200</v>
      </c>
      <c r="F2978" s="158">
        <v>1200</v>
      </c>
      <c r="G2978" s="159">
        <v>1200</v>
      </c>
    </row>
    <row r="2979" spans="1:7" ht="21.75" x14ac:dyDescent="0.25">
      <c r="A2979" s="314"/>
      <c r="B2979" s="157" t="s">
        <v>351</v>
      </c>
      <c r="C2979" s="157" t="s">
        <v>4101</v>
      </c>
      <c r="D2979" s="158">
        <v>1200</v>
      </c>
      <c r="E2979" s="158">
        <v>1200</v>
      </c>
      <c r="F2979" s="158">
        <v>1200</v>
      </c>
      <c r="G2979" s="159">
        <v>1200</v>
      </c>
    </row>
    <row r="2980" spans="1:7" ht="21.75" x14ac:dyDescent="0.25">
      <c r="A2980" s="314"/>
      <c r="B2980" s="157" t="s">
        <v>351</v>
      </c>
      <c r="C2980" s="157" t="s">
        <v>4102</v>
      </c>
      <c r="D2980" s="158">
        <v>4000</v>
      </c>
      <c r="E2980" s="158">
        <v>4000</v>
      </c>
      <c r="F2980" s="158">
        <v>4000</v>
      </c>
      <c r="G2980" s="159">
        <v>4000</v>
      </c>
    </row>
    <row r="2981" spans="1:7" ht="21.75" x14ac:dyDescent="0.25">
      <c r="A2981" s="314"/>
      <c r="B2981" s="157" t="s">
        <v>351</v>
      </c>
      <c r="C2981" s="157" t="s">
        <v>4103</v>
      </c>
      <c r="D2981" s="158">
        <v>6000</v>
      </c>
      <c r="E2981" s="158">
        <v>6000</v>
      </c>
      <c r="F2981" s="158">
        <v>6000</v>
      </c>
      <c r="G2981" s="159">
        <v>6000</v>
      </c>
    </row>
    <row r="2982" spans="1:7" x14ac:dyDescent="0.25">
      <c r="A2982" s="314"/>
      <c r="B2982" s="157" t="s">
        <v>351</v>
      </c>
      <c r="C2982" s="157" t="s">
        <v>4104</v>
      </c>
      <c r="D2982" s="158">
        <v>2000</v>
      </c>
      <c r="E2982" s="158">
        <v>2000</v>
      </c>
      <c r="F2982" s="158">
        <v>2000</v>
      </c>
      <c r="G2982" s="159">
        <v>2000</v>
      </c>
    </row>
    <row r="2983" spans="1:7" x14ac:dyDescent="0.25">
      <c r="A2983" s="314"/>
      <c r="B2983" s="157" t="s">
        <v>351</v>
      </c>
      <c r="C2983" s="157" t="s">
        <v>4105</v>
      </c>
      <c r="D2983" s="158">
        <v>600</v>
      </c>
      <c r="E2983" s="158">
        <v>600</v>
      </c>
      <c r="F2983" s="158">
        <v>600</v>
      </c>
      <c r="G2983" s="159">
        <v>600</v>
      </c>
    </row>
    <row r="2984" spans="1:7" x14ac:dyDescent="0.25">
      <c r="A2984" s="314"/>
      <c r="B2984" s="157" t="s">
        <v>351</v>
      </c>
      <c r="C2984" s="157" t="s">
        <v>4106</v>
      </c>
      <c r="D2984" s="158">
        <v>600</v>
      </c>
      <c r="E2984" s="158">
        <v>600</v>
      </c>
      <c r="F2984" s="158">
        <v>600</v>
      </c>
      <c r="G2984" s="159">
        <v>600</v>
      </c>
    </row>
    <row r="2985" spans="1:7" x14ac:dyDescent="0.25">
      <c r="A2985" s="314"/>
      <c r="B2985" s="157" t="s">
        <v>351</v>
      </c>
      <c r="C2985" s="157" t="s">
        <v>4107</v>
      </c>
      <c r="D2985" s="158">
        <v>57200</v>
      </c>
      <c r="E2985" s="158">
        <v>0</v>
      </c>
      <c r="F2985" s="158">
        <v>0</v>
      </c>
      <c r="G2985" s="159">
        <v>0</v>
      </c>
    </row>
    <row r="2986" spans="1:7" x14ac:dyDescent="0.25">
      <c r="A2986" s="314"/>
      <c r="B2986" s="157" t="s">
        <v>351</v>
      </c>
      <c r="C2986" s="157" t="s">
        <v>4108</v>
      </c>
      <c r="D2986" s="158">
        <v>0</v>
      </c>
      <c r="E2986" s="158">
        <v>0</v>
      </c>
      <c r="F2986" s="158">
        <v>10000</v>
      </c>
      <c r="G2986" s="159">
        <v>0</v>
      </c>
    </row>
    <row r="2987" spans="1:7" x14ac:dyDescent="0.25">
      <c r="A2987" s="314"/>
      <c r="B2987" s="157" t="s">
        <v>351</v>
      </c>
      <c r="C2987" s="157" t="s">
        <v>4109</v>
      </c>
      <c r="D2987" s="158">
        <v>0</v>
      </c>
      <c r="E2987" s="158">
        <v>15000</v>
      </c>
      <c r="F2987" s="158">
        <v>0</v>
      </c>
      <c r="G2987" s="159">
        <v>0</v>
      </c>
    </row>
    <row r="2988" spans="1:7" ht="21.75" x14ac:dyDescent="0.25">
      <c r="A2988" s="314"/>
      <c r="B2988" s="157" t="s">
        <v>351</v>
      </c>
      <c r="C2988" s="157" t="s">
        <v>4110</v>
      </c>
      <c r="D2988" s="158">
        <v>0</v>
      </c>
      <c r="E2988" s="158">
        <v>2000</v>
      </c>
      <c r="F2988" s="158">
        <v>0</v>
      </c>
      <c r="G2988" s="159">
        <v>0</v>
      </c>
    </row>
    <row r="2989" spans="1:7" ht="21.75" x14ac:dyDescent="0.25">
      <c r="A2989" s="314"/>
      <c r="B2989" s="157" t="s">
        <v>351</v>
      </c>
      <c r="C2989" s="157" t="s">
        <v>4111</v>
      </c>
      <c r="D2989" s="158">
        <v>2000</v>
      </c>
      <c r="E2989" s="158">
        <v>0</v>
      </c>
      <c r="F2989" s="158">
        <v>0</v>
      </c>
      <c r="G2989" s="159">
        <v>0</v>
      </c>
    </row>
    <row r="2990" spans="1:7" ht="21.75" x14ac:dyDescent="0.25">
      <c r="A2990" s="314"/>
      <c r="B2990" s="157" t="s">
        <v>351</v>
      </c>
      <c r="C2990" s="157" t="s">
        <v>4112</v>
      </c>
      <c r="D2990" s="158">
        <v>0</v>
      </c>
      <c r="E2990" s="158">
        <v>0</v>
      </c>
      <c r="F2990" s="158">
        <v>2000</v>
      </c>
      <c r="G2990" s="159">
        <v>2000</v>
      </c>
    </row>
    <row r="2991" spans="1:7" ht="21.75" x14ac:dyDescent="0.25">
      <c r="A2991" s="314"/>
      <c r="B2991" s="157" t="s">
        <v>351</v>
      </c>
      <c r="C2991" s="157" t="s">
        <v>4113</v>
      </c>
      <c r="D2991" s="158">
        <v>5500</v>
      </c>
      <c r="E2991" s="158">
        <v>0</v>
      </c>
      <c r="F2991" s="158">
        <v>0</v>
      </c>
      <c r="G2991" s="159">
        <v>0</v>
      </c>
    </row>
    <row r="2992" spans="1:7" ht="32.6" x14ac:dyDescent="0.25">
      <c r="A2992" s="314"/>
      <c r="B2992" s="157" t="s">
        <v>351</v>
      </c>
      <c r="C2992" s="157" t="s">
        <v>4114</v>
      </c>
      <c r="D2992" s="158">
        <v>9900</v>
      </c>
      <c r="E2992" s="158">
        <v>0</v>
      </c>
      <c r="F2992" s="158">
        <v>0</v>
      </c>
      <c r="G2992" s="159">
        <v>0</v>
      </c>
    </row>
    <row r="2993" spans="1:7" x14ac:dyDescent="0.25">
      <c r="A2993" s="314"/>
      <c r="B2993" s="157" t="s">
        <v>351</v>
      </c>
      <c r="C2993" s="157" t="s">
        <v>4115</v>
      </c>
      <c r="D2993" s="158">
        <v>0</v>
      </c>
      <c r="E2993" s="158">
        <v>0</v>
      </c>
      <c r="F2993" s="158">
        <v>1000</v>
      </c>
      <c r="G2993" s="159">
        <v>1000</v>
      </c>
    </row>
    <row r="2994" spans="1:7" x14ac:dyDescent="0.25">
      <c r="A2994" s="314"/>
      <c r="B2994" s="157" t="s">
        <v>351</v>
      </c>
      <c r="C2994" s="157" t="s">
        <v>658</v>
      </c>
      <c r="D2994" s="158">
        <v>3200</v>
      </c>
      <c r="E2994" s="158">
        <v>3200</v>
      </c>
      <c r="F2994" s="158">
        <v>2000</v>
      </c>
      <c r="G2994" s="159">
        <v>2000</v>
      </c>
    </row>
    <row r="2995" spans="1:7" x14ac:dyDescent="0.25">
      <c r="A2995" s="314"/>
      <c r="B2995" s="157" t="s">
        <v>351</v>
      </c>
      <c r="C2995" s="157" t="s">
        <v>4116</v>
      </c>
      <c r="D2995" s="158">
        <v>0</v>
      </c>
      <c r="E2995" s="158">
        <v>2400</v>
      </c>
      <c r="F2995" s="158">
        <v>0</v>
      </c>
      <c r="G2995" s="159">
        <v>0</v>
      </c>
    </row>
    <row r="2996" spans="1:7" x14ac:dyDescent="0.25">
      <c r="A2996" s="314"/>
      <c r="B2996" s="157" t="s">
        <v>351</v>
      </c>
      <c r="C2996" s="157" t="s">
        <v>4117</v>
      </c>
      <c r="D2996" s="158">
        <v>0</v>
      </c>
      <c r="E2996" s="158">
        <v>0</v>
      </c>
      <c r="F2996" s="158">
        <v>2840</v>
      </c>
      <c r="G2996" s="159">
        <v>2840</v>
      </c>
    </row>
    <row r="2997" spans="1:7" x14ac:dyDescent="0.25">
      <c r="A2997" s="314"/>
      <c r="B2997" s="157" t="s">
        <v>351</v>
      </c>
      <c r="C2997" s="157" t="s">
        <v>4118</v>
      </c>
      <c r="D2997" s="158">
        <v>0</v>
      </c>
      <c r="E2997" s="158">
        <v>600</v>
      </c>
      <c r="F2997" s="158">
        <v>960</v>
      </c>
      <c r="G2997" s="159">
        <v>960</v>
      </c>
    </row>
    <row r="2998" spans="1:7" ht="21.75" x14ac:dyDescent="0.25">
      <c r="A2998" s="314"/>
      <c r="B2998" s="157" t="s">
        <v>351</v>
      </c>
      <c r="C2998" s="157" t="s">
        <v>4119</v>
      </c>
      <c r="D2998" s="158">
        <v>0</v>
      </c>
      <c r="E2998" s="158">
        <v>10800</v>
      </c>
      <c r="F2998" s="158">
        <v>0</v>
      </c>
      <c r="G2998" s="159">
        <v>0</v>
      </c>
    </row>
    <row r="2999" spans="1:7" x14ac:dyDescent="0.25">
      <c r="A2999" s="314"/>
      <c r="B2999" s="157" t="s">
        <v>351</v>
      </c>
      <c r="C2999" s="157" t="s">
        <v>4120</v>
      </c>
      <c r="D2999" s="158">
        <v>0</v>
      </c>
      <c r="E2999" s="158">
        <v>5800</v>
      </c>
      <c r="F2999" s="158">
        <v>3800</v>
      </c>
      <c r="G2999" s="159">
        <v>3800</v>
      </c>
    </row>
    <row r="3000" spans="1:7" ht="21.75" x14ac:dyDescent="0.25">
      <c r="A3000" s="314"/>
      <c r="B3000" s="157" t="s">
        <v>351</v>
      </c>
      <c r="C3000" s="157" t="s">
        <v>4121</v>
      </c>
      <c r="D3000" s="158">
        <v>6000</v>
      </c>
      <c r="E3000" s="158">
        <v>5000</v>
      </c>
      <c r="F3000" s="158">
        <v>5000</v>
      </c>
      <c r="G3000" s="159">
        <v>5000</v>
      </c>
    </row>
    <row r="3001" spans="1:7" x14ac:dyDescent="0.25">
      <c r="A3001" s="314"/>
      <c r="B3001" s="157" t="s">
        <v>351</v>
      </c>
      <c r="C3001" s="157" t="s">
        <v>4122</v>
      </c>
      <c r="D3001" s="158">
        <v>0</v>
      </c>
      <c r="E3001" s="158">
        <v>2000</v>
      </c>
      <c r="F3001" s="158">
        <v>2000</v>
      </c>
      <c r="G3001" s="159">
        <v>2000</v>
      </c>
    </row>
    <row r="3002" spans="1:7" x14ac:dyDescent="0.25">
      <c r="A3002" s="314"/>
      <c r="B3002" s="157" t="s">
        <v>351</v>
      </c>
      <c r="C3002" s="157" t="s">
        <v>4123</v>
      </c>
      <c r="D3002" s="158">
        <v>5800</v>
      </c>
      <c r="E3002" s="158">
        <v>5800</v>
      </c>
      <c r="F3002" s="158">
        <v>0</v>
      </c>
      <c r="G3002" s="159">
        <v>0</v>
      </c>
    </row>
    <row r="3003" spans="1:7" ht="21.75" x14ac:dyDescent="0.25">
      <c r="A3003" s="314"/>
      <c r="B3003" s="157" t="s">
        <v>351</v>
      </c>
      <c r="C3003" s="157" t="s">
        <v>4124</v>
      </c>
      <c r="D3003" s="158">
        <v>0</v>
      </c>
      <c r="E3003" s="158">
        <v>0</v>
      </c>
      <c r="F3003" s="158">
        <v>4600</v>
      </c>
      <c r="G3003" s="159">
        <v>4600</v>
      </c>
    </row>
    <row r="3004" spans="1:7" x14ac:dyDescent="0.25">
      <c r="A3004" s="314"/>
      <c r="B3004" s="157" t="s">
        <v>351</v>
      </c>
      <c r="C3004" s="157" t="s">
        <v>4125</v>
      </c>
      <c r="D3004" s="158">
        <v>0</v>
      </c>
      <c r="E3004" s="158">
        <v>0</v>
      </c>
      <c r="F3004" s="158">
        <v>1200</v>
      </c>
      <c r="G3004" s="159">
        <v>1200</v>
      </c>
    </row>
    <row r="3005" spans="1:7" x14ac:dyDescent="0.25">
      <c r="A3005" s="314"/>
      <c r="B3005" s="157" t="s">
        <v>351</v>
      </c>
      <c r="C3005" s="157" t="s">
        <v>3700</v>
      </c>
      <c r="D3005" s="158">
        <v>0</v>
      </c>
      <c r="E3005" s="158">
        <v>5600</v>
      </c>
      <c r="F3005" s="158">
        <v>5000</v>
      </c>
      <c r="G3005" s="159">
        <v>5000</v>
      </c>
    </row>
    <row r="3006" spans="1:7" ht="21.75" x14ac:dyDescent="0.25">
      <c r="A3006" s="314"/>
      <c r="B3006" s="157" t="s">
        <v>351</v>
      </c>
      <c r="C3006" s="157" t="s">
        <v>4126</v>
      </c>
      <c r="D3006" s="158">
        <v>0</v>
      </c>
      <c r="E3006" s="158">
        <v>1200</v>
      </c>
      <c r="F3006" s="158">
        <v>1200</v>
      </c>
      <c r="G3006" s="159">
        <v>1200</v>
      </c>
    </row>
    <row r="3007" spans="1:7" ht="54.35" x14ac:dyDescent="0.25">
      <c r="A3007" s="314"/>
      <c r="B3007" s="157" t="s">
        <v>351</v>
      </c>
      <c r="C3007" s="157" t="s">
        <v>4127</v>
      </c>
      <c r="D3007" s="158">
        <v>0</v>
      </c>
      <c r="E3007" s="158">
        <v>10000</v>
      </c>
      <c r="F3007" s="158">
        <v>9500</v>
      </c>
      <c r="G3007" s="159">
        <v>9500</v>
      </c>
    </row>
    <row r="3008" spans="1:7" ht="54.35" x14ac:dyDescent="0.25">
      <c r="A3008" s="314"/>
      <c r="B3008" s="157" t="s">
        <v>351</v>
      </c>
      <c r="C3008" s="157" t="s">
        <v>4128</v>
      </c>
      <c r="D3008" s="158">
        <v>5500</v>
      </c>
      <c r="E3008" s="158">
        <v>0</v>
      </c>
      <c r="F3008" s="158">
        <v>0</v>
      </c>
      <c r="G3008" s="159">
        <v>0</v>
      </c>
    </row>
    <row r="3009" spans="1:7" ht="54.35" x14ac:dyDescent="0.25">
      <c r="A3009" s="314"/>
      <c r="B3009" s="157" t="s">
        <v>351</v>
      </c>
      <c r="C3009" s="157" t="s">
        <v>4129</v>
      </c>
      <c r="D3009" s="158">
        <v>0</v>
      </c>
      <c r="E3009" s="158">
        <v>2000</v>
      </c>
      <c r="F3009" s="158">
        <v>1500</v>
      </c>
      <c r="G3009" s="159">
        <v>1500</v>
      </c>
    </row>
    <row r="3010" spans="1:7" ht="21.75" x14ac:dyDescent="0.25">
      <c r="A3010" s="314"/>
      <c r="B3010" s="157" t="s">
        <v>351</v>
      </c>
      <c r="C3010" s="157" t="s">
        <v>4093</v>
      </c>
      <c r="D3010" s="158">
        <v>1000</v>
      </c>
      <c r="E3010" s="158">
        <v>0</v>
      </c>
      <c r="F3010" s="158">
        <v>0</v>
      </c>
      <c r="G3010" s="159">
        <v>0</v>
      </c>
    </row>
    <row r="3011" spans="1:7" x14ac:dyDescent="0.25">
      <c r="A3011" s="314"/>
      <c r="B3011" s="157" t="s">
        <v>351</v>
      </c>
      <c r="C3011" s="157" t="s">
        <v>4130</v>
      </c>
      <c r="D3011" s="158">
        <v>1000</v>
      </c>
      <c r="E3011" s="158">
        <v>1000</v>
      </c>
      <c r="F3011" s="158">
        <v>0</v>
      </c>
      <c r="G3011" s="159">
        <v>0</v>
      </c>
    </row>
    <row r="3012" spans="1:7" ht="21.75" x14ac:dyDescent="0.25">
      <c r="A3012" s="314"/>
      <c r="B3012" s="157" t="s">
        <v>351</v>
      </c>
      <c r="C3012" s="157" t="s">
        <v>4131</v>
      </c>
      <c r="D3012" s="158">
        <v>0</v>
      </c>
      <c r="E3012" s="158">
        <v>0</v>
      </c>
      <c r="F3012" s="158">
        <v>5500</v>
      </c>
      <c r="G3012" s="159">
        <v>0</v>
      </c>
    </row>
    <row r="3013" spans="1:7" ht="21.75" x14ac:dyDescent="0.25">
      <c r="A3013" s="314"/>
      <c r="B3013" s="157" t="s">
        <v>351</v>
      </c>
      <c r="C3013" s="157" t="s">
        <v>4132</v>
      </c>
      <c r="D3013" s="158">
        <v>5500</v>
      </c>
      <c r="E3013" s="158">
        <v>0</v>
      </c>
      <c r="F3013" s="158">
        <v>0</v>
      </c>
      <c r="G3013" s="159">
        <v>0</v>
      </c>
    </row>
    <row r="3014" spans="1:7" ht="21.75" x14ac:dyDescent="0.25">
      <c r="A3014" s="314"/>
      <c r="B3014" s="157" t="s">
        <v>351</v>
      </c>
      <c r="C3014" s="157" t="s">
        <v>4133</v>
      </c>
      <c r="D3014" s="158">
        <v>0</v>
      </c>
      <c r="E3014" s="158">
        <v>5500</v>
      </c>
      <c r="F3014" s="158">
        <v>0</v>
      </c>
      <c r="G3014" s="159">
        <v>5500</v>
      </c>
    </row>
    <row r="3015" spans="1:7" ht="32.6" x14ac:dyDescent="0.25">
      <c r="A3015" s="314"/>
      <c r="B3015" s="157" t="s">
        <v>351</v>
      </c>
      <c r="C3015" s="157" t="s">
        <v>4134</v>
      </c>
      <c r="D3015" s="158">
        <v>0</v>
      </c>
      <c r="E3015" s="158">
        <v>10000</v>
      </c>
      <c r="F3015" s="158">
        <v>6500</v>
      </c>
      <c r="G3015" s="159">
        <v>6500</v>
      </c>
    </row>
    <row r="3016" spans="1:7" ht="32.6" x14ac:dyDescent="0.25">
      <c r="A3016" s="314"/>
      <c r="B3016" s="157" t="s">
        <v>351</v>
      </c>
      <c r="C3016" s="157" t="s">
        <v>4135</v>
      </c>
      <c r="D3016" s="158">
        <v>0</v>
      </c>
      <c r="E3016" s="158">
        <v>0</v>
      </c>
      <c r="F3016" s="158">
        <v>9900</v>
      </c>
      <c r="G3016" s="159">
        <v>0</v>
      </c>
    </row>
    <row r="3017" spans="1:7" ht="32.6" x14ac:dyDescent="0.25">
      <c r="A3017" s="314"/>
      <c r="B3017" s="157" t="s">
        <v>351</v>
      </c>
      <c r="C3017" s="157" t="s">
        <v>4136</v>
      </c>
      <c r="D3017" s="158">
        <v>0</v>
      </c>
      <c r="E3017" s="158">
        <v>9900</v>
      </c>
      <c r="F3017" s="158">
        <v>0</v>
      </c>
      <c r="G3017" s="159">
        <v>9900</v>
      </c>
    </row>
    <row r="3018" spans="1:7" ht="21.75" x14ac:dyDescent="0.25">
      <c r="A3018" s="314"/>
      <c r="B3018" s="157" t="s">
        <v>351</v>
      </c>
      <c r="C3018" s="157" t="s">
        <v>4137</v>
      </c>
      <c r="D3018" s="158">
        <v>0</v>
      </c>
      <c r="E3018" s="158">
        <v>4500</v>
      </c>
      <c r="F3018" s="158">
        <v>4500</v>
      </c>
      <c r="G3018" s="159">
        <v>4500</v>
      </c>
    </row>
    <row r="3019" spans="1:7" x14ac:dyDescent="0.25">
      <c r="A3019" s="314"/>
      <c r="B3019" s="157" t="s">
        <v>351</v>
      </c>
      <c r="C3019" s="157"/>
      <c r="D3019" s="158">
        <v>0</v>
      </c>
      <c r="E3019" s="158">
        <v>0</v>
      </c>
      <c r="F3019" s="158">
        <v>0</v>
      </c>
      <c r="G3019" s="159">
        <v>10000</v>
      </c>
    </row>
    <row r="3020" spans="1:7" ht="21.75" x14ac:dyDescent="0.25">
      <c r="A3020" s="314"/>
      <c r="B3020" s="157" t="s">
        <v>4138</v>
      </c>
      <c r="C3020" s="157" t="s">
        <v>4139</v>
      </c>
      <c r="D3020" s="158">
        <v>0</v>
      </c>
      <c r="E3020" s="158">
        <v>2500</v>
      </c>
      <c r="F3020" s="158">
        <v>2500</v>
      </c>
      <c r="G3020" s="159">
        <v>0</v>
      </c>
    </row>
    <row r="3021" spans="1:7" ht="21.75" x14ac:dyDescent="0.25">
      <c r="A3021" s="314"/>
      <c r="B3021" s="157" t="s">
        <v>4138</v>
      </c>
      <c r="C3021" s="157" t="s">
        <v>3889</v>
      </c>
      <c r="D3021" s="158">
        <v>0</v>
      </c>
      <c r="E3021" s="158">
        <v>0</v>
      </c>
      <c r="F3021" s="158">
        <v>0</v>
      </c>
      <c r="G3021" s="159">
        <v>2500</v>
      </c>
    </row>
    <row r="3022" spans="1:7" ht="21.75" x14ac:dyDescent="0.25">
      <c r="A3022" s="314"/>
      <c r="B3022" s="157" t="s">
        <v>4140</v>
      </c>
      <c r="C3022" s="157" t="s">
        <v>3889</v>
      </c>
      <c r="D3022" s="158">
        <v>2500</v>
      </c>
      <c r="E3022" s="158">
        <v>0</v>
      </c>
      <c r="F3022" s="158">
        <v>0</v>
      </c>
      <c r="G3022" s="159">
        <v>0</v>
      </c>
    </row>
    <row r="3023" spans="1:7" ht="21.75" x14ac:dyDescent="0.25">
      <c r="A3023" s="314"/>
      <c r="B3023" s="157" t="s">
        <v>4141</v>
      </c>
      <c r="C3023" s="157" t="s">
        <v>4142</v>
      </c>
      <c r="D3023" s="158">
        <v>0</v>
      </c>
      <c r="E3023" s="158">
        <v>1000</v>
      </c>
      <c r="F3023" s="158">
        <v>1000</v>
      </c>
      <c r="G3023" s="159">
        <v>1000</v>
      </c>
    </row>
    <row r="3024" spans="1:7" ht="21.75" x14ac:dyDescent="0.25">
      <c r="A3024" s="314"/>
      <c r="B3024" s="157" t="s">
        <v>4141</v>
      </c>
      <c r="C3024" s="157" t="s">
        <v>4143</v>
      </c>
      <c r="D3024" s="158">
        <v>0</v>
      </c>
      <c r="E3024" s="158">
        <v>1500</v>
      </c>
      <c r="F3024" s="158">
        <v>1500</v>
      </c>
      <c r="G3024" s="159">
        <v>1500</v>
      </c>
    </row>
    <row r="3025" spans="1:7" x14ac:dyDescent="0.25">
      <c r="A3025" s="314"/>
      <c r="B3025" s="157" t="s">
        <v>4141</v>
      </c>
      <c r="C3025" s="157" t="s">
        <v>4144</v>
      </c>
      <c r="D3025" s="158">
        <v>0</v>
      </c>
      <c r="E3025" s="158">
        <v>1500</v>
      </c>
      <c r="F3025" s="158">
        <v>1500</v>
      </c>
      <c r="G3025" s="159">
        <v>1500</v>
      </c>
    </row>
    <row r="3026" spans="1:7" ht="21.75" x14ac:dyDescent="0.25">
      <c r="A3026" s="314"/>
      <c r="B3026" s="157" t="s">
        <v>4141</v>
      </c>
      <c r="C3026" s="157" t="s">
        <v>4145</v>
      </c>
      <c r="D3026" s="158">
        <v>0</v>
      </c>
      <c r="E3026" s="158">
        <v>2000</v>
      </c>
      <c r="F3026" s="158">
        <v>2000</v>
      </c>
      <c r="G3026" s="159">
        <v>2000</v>
      </c>
    </row>
    <row r="3027" spans="1:7" x14ac:dyDescent="0.25">
      <c r="A3027" s="314"/>
      <c r="B3027" s="157" t="s">
        <v>4141</v>
      </c>
      <c r="C3027" s="157" t="s">
        <v>4146</v>
      </c>
      <c r="D3027" s="158">
        <v>800</v>
      </c>
      <c r="E3027" s="158">
        <v>0</v>
      </c>
      <c r="F3027" s="158">
        <v>0</v>
      </c>
      <c r="G3027" s="159">
        <v>0</v>
      </c>
    </row>
    <row r="3028" spans="1:7" x14ac:dyDescent="0.25">
      <c r="A3028" s="314"/>
      <c r="B3028" s="157" t="s">
        <v>4141</v>
      </c>
      <c r="C3028" s="157" t="s">
        <v>4147</v>
      </c>
      <c r="D3028" s="158">
        <v>1200</v>
      </c>
      <c r="E3028" s="158">
        <v>0</v>
      </c>
      <c r="F3028" s="158">
        <v>0</v>
      </c>
      <c r="G3028" s="159">
        <v>0</v>
      </c>
    </row>
    <row r="3029" spans="1:7" x14ac:dyDescent="0.25">
      <c r="A3029" s="314"/>
      <c r="B3029" s="157" t="s">
        <v>4148</v>
      </c>
      <c r="C3029" s="157" t="s">
        <v>4146</v>
      </c>
      <c r="D3029" s="158">
        <v>800</v>
      </c>
      <c r="E3029" s="158">
        <v>0</v>
      </c>
      <c r="F3029" s="158">
        <v>0</v>
      </c>
      <c r="G3029" s="159">
        <v>0</v>
      </c>
    </row>
    <row r="3030" spans="1:7" ht="21.75" x14ac:dyDescent="0.25">
      <c r="A3030" s="314"/>
      <c r="B3030" s="157" t="s">
        <v>4149</v>
      </c>
      <c r="C3030" s="157" t="s">
        <v>4150</v>
      </c>
      <c r="D3030" s="158">
        <v>0</v>
      </c>
      <c r="E3030" s="158">
        <v>750</v>
      </c>
      <c r="F3030" s="158">
        <v>750</v>
      </c>
      <c r="G3030" s="159">
        <v>750</v>
      </c>
    </row>
    <row r="3031" spans="1:7" ht="21.75" x14ac:dyDescent="0.25">
      <c r="A3031" s="314"/>
      <c r="B3031" s="157" t="s">
        <v>4151</v>
      </c>
      <c r="C3031" s="157" t="s">
        <v>4152</v>
      </c>
      <c r="D3031" s="158">
        <v>750</v>
      </c>
      <c r="E3031" s="158">
        <v>0</v>
      </c>
      <c r="F3031" s="158">
        <v>0</v>
      </c>
      <c r="G3031" s="159">
        <v>0</v>
      </c>
    </row>
    <row r="3032" spans="1:7" ht="21.75" x14ac:dyDescent="0.25">
      <c r="A3032" s="314"/>
      <c r="B3032" s="157" t="s">
        <v>4153</v>
      </c>
      <c r="C3032" s="157" t="s">
        <v>4154</v>
      </c>
      <c r="D3032" s="158">
        <v>1800</v>
      </c>
      <c r="E3032" s="158">
        <v>0</v>
      </c>
      <c r="F3032" s="158">
        <v>0</v>
      </c>
      <c r="G3032" s="159">
        <v>0</v>
      </c>
    </row>
    <row r="3033" spans="1:7" ht="21.75" x14ac:dyDescent="0.25">
      <c r="A3033" s="314"/>
      <c r="B3033" s="157" t="s">
        <v>4153</v>
      </c>
      <c r="C3033" s="157" t="s">
        <v>4155</v>
      </c>
      <c r="D3033" s="158">
        <v>0</v>
      </c>
      <c r="E3033" s="158">
        <v>1800</v>
      </c>
      <c r="F3033" s="158">
        <v>1800</v>
      </c>
      <c r="G3033" s="159">
        <v>1800</v>
      </c>
    </row>
    <row r="3034" spans="1:7" x14ac:dyDescent="0.25">
      <c r="A3034" s="314"/>
      <c r="B3034" s="157" t="s">
        <v>4156</v>
      </c>
      <c r="C3034" s="157" t="s">
        <v>4157</v>
      </c>
      <c r="D3034" s="158">
        <v>1000</v>
      </c>
      <c r="E3034" s="158">
        <v>1200</v>
      </c>
      <c r="F3034" s="158">
        <v>1200</v>
      </c>
      <c r="G3034" s="159">
        <v>1200</v>
      </c>
    </row>
    <row r="3035" spans="1:7" ht="21.75" x14ac:dyDescent="0.25">
      <c r="A3035" s="314"/>
      <c r="B3035" s="157" t="s">
        <v>4158</v>
      </c>
      <c r="C3035" s="157" t="s">
        <v>4159</v>
      </c>
      <c r="D3035" s="158">
        <v>6000</v>
      </c>
      <c r="E3035" s="158">
        <v>0</v>
      </c>
      <c r="F3035" s="158">
        <v>0</v>
      </c>
      <c r="G3035" s="159">
        <v>0</v>
      </c>
    </row>
    <row r="3036" spans="1:7" ht="21.75" x14ac:dyDescent="0.25">
      <c r="A3036" s="314"/>
      <c r="B3036" s="157" t="s">
        <v>4158</v>
      </c>
      <c r="C3036" s="157" t="s">
        <v>4160</v>
      </c>
      <c r="D3036" s="158">
        <v>0</v>
      </c>
      <c r="E3036" s="158">
        <v>0</v>
      </c>
      <c r="F3036" s="158">
        <v>6000</v>
      </c>
      <c r="G3036" s="159">
        <v>6000</v>
      </c>
    </row>
    <row r="3037" spans="1:7" ht="21.75" x14ac:dyDescent="0.25">
      <c r="A3037" s="314"/>
      <c r="B3037" s="157" t="s">
        <v>4158</v>
      </c>
      <c r="C3037" s="157" t="s">
        <v>4161</v>
      </c>
      <c r="D3037" s="158">
        <v>0</v>
      </c>
      <c r="E3037" s="158">
        <v>6000</v>
      </c>
      <c r="F3037" s="158">
        <v>0</v>
      </c>
      <c r="G3037" s="159">
        <v>0</v>
      </c>
    </row>
    <row r="3038" spans="1:7" ht="32.6" x14ac:dyDescent="0.25">
      <c r="A3038" s="314"/>
      <c r="B3038" s="157" t="s">
        <v>3730</v>
      </c>
      <c r="C3038" s="157" t="s">
        <v>4162</v>
      </c>
      <c r="D3038" s="158">
        <v>1000</v>
      </c>
      <c r="E3038" s="158">
        <v>1000</v>
      </c>
      <c r="F3038" s="158">
        <v>0</v>
      </c>
      <c r="G3038" s="159">
        <v>0</v>
      </c>
    </row>
    <row r="3039" spans="1:7" ht="43.5" x14ac:dyDescent="0.25">
      <c r="A3039" s="314"/>
      <c r="B3039" s="157" t="s">
        <v>4163</v>
      </c>
      <c r="C3039" s="157" t="s">
        <v>4164</v>
      </c>
      <c r="D3039" s="158">
        <v>8000</v>
      </c>
      <c r="E3039" s="158">
        <v>8000</v>
      </c>
      <c r="F3039" s="158">
        <v>8000</v>
      </c>
      <c r="G3039" s="159">
        <v>8000</v>
      </c>
    </row>
    <row r="3040" spans="1:7" ht="21.75" x14ac:dyDescent="0.25">
      <c r="A3040" s="314"/>
      <c r="B3040" s="157" t="s">
        <v>3741</v>
      </c>
      <c r="C3040" s="157" t="s">
        <v>4165</v>
      </c>
      <c r="D3040" s="158">
        <v>0</v>
      </c>
      <c r="E3040" s="158">
        <v>2000</v>
      </c>
      <c r="F3040" s="158">
        <v>0</v>
      </c>
      <c r="G3040" s="159">
        <v>0</v>
      </c>
    </row>
    <row r="3041" spans="1:7" ht="21.75" x14ac:dyDescent="0.25">
      <c r="A3041" s="314"/>
      <c r="B3041" s="157" t="s">
        <v>3741</v>
      </c>
      <c r="C3041" s="157" t="s">
        <v>4166</v>
      </c>
      <c r="D3041" s="158">
        <v>0</v>
      </c>
      <c r="E3041" s="158">
        <v>0</v>
      </c>
      <c r="F3041" s="158">
        <v>2000</v>
      </c>
      <c r="G3041" s="159">
        <v>2000</v>
      </c>
    </row>
    <row r="3042" spans="1:7" x14ac:dyDescent="0.25">
      <c r="A3042" s="314"/>
      <c r="B3042" s="157" t="s">
        <v>3749</v>
      </c>
      <c r="C3042" s="157" t="s">
        <v>4167</v>
      </c>
      <c r="D3042" s="158">
        <v>0</v>
      </c>
      <c r="E3042" s="158">
        <v>0</v>
      </c>
      <c r="F3042" s="158">
        <v>7000</v>
      </c>
      <c r="G3042" s="159">
        <v>7000</v>
      </c>
    </row>
    <row r="3043" spans="1:7" x14ac:dyDescent="0.25">
      <c r="A3043" s="314"/>
      <c r="B3043" s="157" t="s">
        <v>4168</v>
      </c>
      <c r="C3043" s="157" t="s">
        <v>4169</v>
      </c>
      <c r="D3043" s="158">
        <v>2700</v>
      </c>
      <c r="E3043" s="158">
        <v>2700</v>
      </c>
      <c r="F3043" s="158">
        <v>0</v>
      </c>
      <c r="G3043" s="159">
        <v>0</v>
      </c>
    </row>
    <row r="3044" spans="1:7" x14ac:dyDescent="0.25">
      <c r="A3044" s="314"/>
      <c r="B3044" s="157" t="s">
        <v>4168</v>
      </c>
      <c r="C3044" s="157" t="s">
        <v>4170</v>
      </c>
      <c r="D3044" s="158">
        <v>4300</v>
      </c>
      <c r="E3044" s="158">
        <v>4300</v>
      </c>
      <c r="F3044" s="158">
        <v>0</v>
      </c>
      <c r="G3044" s="159">
        <v>0</v>
      </c>
    </row>
    <row r="3045" spans="1:7" x14ac:dyDescent="0.25">
      <c r="A3045" s="314"/>
      <c r="B3045" s="157" t="s">
        <v>228</v>
      </c>
      <c r="C3045" s="157" t="s">
        <v>4171</v>
      </c>
      <c r="D3045" s="158">
        <v>0</v>
      </c>
      <c r="E3045" s="158">
        <v>300</v>
      </c>
      <c r="F3045" s="158">
        <v>300</v>
      </c>
      <c r="G3045" s="159">
        <v>300</v>
      </c>
    </row>
    <row r="3046" spans="1:7" x14ac:dyDescent="0.25">
      <c r="A3046" s="314"/>
      <c r="B3046" s="157" t="s">
        <v>228</v>
      </c>
      <c r="C3046" s="157" t="s">
        <v>4172</v>
      </c>
      <c r="D3046" s="158">
        <v>2200</v>
      </c>
      <c r="E3046" s="158">
        <v>2200</v>
      </c>
      <c r="F3046" s="158">
        <v>2200</v>
      </c>
      <c r="G3046" s="159">
        <v>2200</v>
      </c>
    </row>
    <row r="3047" spans="1:7" x14ac:dyDescent="0.25">
      <c r="A3047" s="314"/>
      <c r="B3047" s="157" t="s">
        <v>228</v>
      </c>
      <c r="C3047" s="157" t="s">
        <v>4173</v>
      </c>
      <c r="D3047" s="158">
        <v>1800</v>
      </c>
      <c r="E3047" s="158">
        <v>1800</v>
      </c>
      <c r="F3047" s="158">
        <v>1800</v>
      </c>
      <c r="G3047" s="159">
        <v>1800</v>
      </c>
    </row>
    <row r="3048" spans="1:7" ht="21.75" x14ac:dyDescent="0.25">
      <c r="A3048" s="314"/>
      <c r="B3048" s="157" t="s">
        <v>3768</v>
      </c>
      <c r="C3048" s="157" t="s">
        <v>4174</v>
      </c>
      <c r="D3048" s="158">
        <v>0</v>
      </c>
      <c r="E3048" s="158">
        <v>2500</v>
      </c>
      <c r="F3048" s="158">
        <v>2500</v>
      </c>
      <c r="G3048" s="159">
        <v>2500</v>
      </c>
    </row>
    <row r="3049" spans="1:7" x14ac:dyDescent="0.25">
      <c r="A3049" s="314"/>
      <c r="B3049" s="157" t="s">
        <v>3772</v>
      </c>
      <c r="C3049" s="157" t="s">
        <v>4175</v>
      </c>
      <c r="D3049" s="158">
        <v>0</v>
      </c>
      <c r="E3049" s="158">
        <v>0</v>
      </c>
      <c r="F3049" s="158">
        <v>1500</v>
      </c>
      <c r="G3049" s="159">
        <v>1500</v>
      </c>
    </row>
    <row r="3050" spans="1:7" ht="32.6" x14ac:dyDescent="0.25">
      <c r="A3050" s="314"/>
      <c r="B3050" s="157" t="s">
        <v>4176</v>
      </c>
      <c r="C3050" s="157" t="s">
        <v>4177</v>
      </c>
      <c r="D3050" s="158">
        <v>3000</v>
      </c>
      <c r="E3050" s="158">
        <v>3000</v>
      </c>
      <c r="F3050" s="158">
        <v>2000</v>
      </c>
      <c r="G3050" s="159">
        <v>2000</v>
      </c>
    </row>
    <row r="3051" spans="1:7" ht="21.75" x14ac:dyDescent="0.25">
      <c r="A3051" s="314"/>
      <c r="B3051" s="157" t="s">
        <v>4178</v>
      </c>
      <c r="C3051" s="157" t="s">
        <v>4179</v>
      </c>
      <c r="D3051" s="158">
        <v>1500</v>
      </c>
      <c r="E3051" s="158">
        <v>1500</v>
      </c>
      <c r="F3051" s="158">
        <v>1500</v>
      </c>
      <c r="G3051" s="159">
        <v>1500</v>
      </c>
    </row>
    <row r="3052" spans="1:7" ht="21.75" x14ac:dyDescent="0.25">
      <c r="A3052" s="314"/>
      <c r="B3052" s="157" t="s">
        <v>3784</v>
      </c>
      <c r="C3052" s="157" t="s">
        <v>4180</v>
      </c>
      <c r="D3052" s="158">
        <v>1000</v>
      </c>
      <c r="E3052" s="158">
        <v>0</v>
      </c>
      <c r="F3052" s="158">
        <v>0</v>
      </c>
      <c r="G3052" s="159">
        <v>0</v>
      </c>
    </row>
    <row r="3053" spans="1:7" ht="21.75" x14ac:dyDescent="0.25">
      <c r="A3053" s="314"/>
      <c r="B3053" s="157" t="s">
        <v>3784</v>
      </c>
      <c r="C3053" s="157" t="s">
        <v>4181</v>
      </c>
      <c r="D3053" s="158">
        <v>0</v>
      </c>
      <c r="E3053" s="158">
        <v>1000</v>
      </c>
      <c r="F3053" s="158">
        <v>1000</v>
      </c>
      <c r="G3053" s="159">
        <v>1000</v>
      </c>
    </row>
    <row r="3054" spans="1:7" x14ac:dyDescent="0.25">
      <c r="A3054" s="314"/>
      <c r="B3054" s="157" t="s">
        <v>3789</v>
      </c>
      <c r="C3054" s="157" t="s">
        <v>3357</v>
      </c>
      <c r="D3054" s="158">
        <v>0</v>
      </c>
      <c r="E3054" s="158">
        <v>0</v>
      </c>
      <c r="F3054" s="158">
        <v>1000</v>
      </c>
      <c r="G3054" s="159">
        <v>1000</v>
      </c>
    </row>
    <row r="3055" spans="1:7" ht="21.75" x14ac:dyDescent="0.25">
      <c r="A3055" s="314"/>
      <c r="B3055" s="157" t="s">
        <v>3790</v>
      </c>
      <c r="C3055" s="157" t="s">
        <v>4182</v>
      </c>
      <c r="D3055" s="158">
        <v>1900</v>
      </c>
      <c r="E3055" s="158">
        <v>0</v>
      </c>
      <c r="F3055" s="158">
        <v>0</v>
      </c>
      <c r="G3055" s="159">
        <v>0</v>
      </c>
    </row>
    <row r="3056" spans="1:7" ht="21.75" x14ac:dyDescent="0.25">
      <c r="A3056" s="314"/>
      <c r="B3056" s="157" t="s">
        <v>3790</v>
      </c>
      <c r="C3056" s="157" t="s">
        <v>4183</v>
      </c>
      <c r="D3056" s="158">
        <v>0</v>
      </c>
      <c r="E3056" s="158">
        <v>1900</v>
      </c>
      <c r="F3056" s="158">
        <v>1700</v>
      </c>
      <c r="G3056" s="159">
        <v>1700</v>
      </c>
    </row>
    <row r="3057" spans="1:7" ht="21.75" x14ac:dyDescent="0.25">
      <c r="A3057" s="314"/>
      <c r="B3057" s="157" t="s">
        <v>3793</v>
      </c>
      <c r="C3057" s="157" t="s">
        <v>4184</v>
      </c>
      <c r="D3057" s="158">
        <v>1500</v>
      </c>
      <c r="E3057" s="158">
        <v>1500</v>
      </c>
      <c r="F3057" s="158">
        <v>1300</v>
      </c>
      <c r="G3057" s="159">
        <v>1300</v>
      </c>
    </row>
    <row r="3058" spans="1:7" ht="21.75" x14ac:dyDescent="0.25">
      <c r="A3058" s="314"/>
      <c r="B3058" s="157" t="s">
        <v>4185</v>
      </c>
      <c r="C3058" s="157" t="s">
        <v>4186</v>
      </c>
      <c r="D3058" s="158">
        <v>1500</v>
      </c>
      <c r="E3058" s="158">
        <v>0</v>
      </c>
      <c r="F3058" s="158">
        <v>0</v>
      </c>
      <c r="G3058" s="159">
        <v>0</v>
      </c>
    </row>
    <row r="3059" spans="1:7" x14ac:dyDescent="0.25">
      <c r="A3059" s="314"/>
      <c r="B3059" s="157" t="s">
        <v>2505</v>
      </c>
      <c r="C3059" s="157" t="s">
        <v>3965</v>
      </c>
      <c r="D3059" s="158">
        <v>0</v>
      </c>
      <c r="E3059" s="158">
        <v>50000</v>
      </c>
      <c r="F3059" s="158">
        <v>35000</v>
      </c>
      <c r="G3059" s="159">
        <v>35000</v>
      </c>
    </row>
    <row r="3060" spans="1:7" ht="21.75" x14ac:dyDescent="0.25">
      <c r="A3060" s="314"/>
      <c r="B3060" s="157" t="s">
        <v>4187</v>
      </c>
      <c r="C3060" s="157" t="s">
        <v>4081</v>
      </c>
      <c r="D3060" s="158">
        <v>2750</v>
      </c>
      <c r="E3060" s="158">
        <v>0</v>
      </c>
      <c r="F3060" s="158">
        <v>0</v>
      </c>
      <c r="G3060" s="159">
        <v>0</v>
      </c>
    </row>
    <row r="3061" spans="1:7" ht="21.75" x14ac:dyDescent="0.25">
      <c r="A3061" s="314"/>
      <c r="B3061" s="157" t="s">
        <v>4188</v>
      </c>
      <c r="C3061" s="157" t="s">
        <v>3815</v>
      </c>
      <c r="D3061" s="158">
        <v>400</v>
      </c>
      <c r="E3061" s="158">
        <v>100</v>
      </c>
      <c r="F3061" s="158">
        <v>100</v>
      </c>
      <c r="G3061" s="159">
        <v>100</v>
      </c>
    </row>
    <row r="3062" spans="1:7" x14ac:dyDescent="0.25">
      <c r="A3062" s="314"/>
      <c r="B3062" s="157" t="s">
        <v>4189</v>
      </c>
      <c r="C3062" s="157" t="s">
        <v>812</v>
      </c>
      <c r="D3062" s="158">
        <v>0</v>
      </c>
      <c r="E3062" s="158">
        <v>0</v>
      </c>
      <c r="F3062" s="158">
        <v>300</v>
      </c>
      <c r="G3062" s="159">
        <v>300</v>
      </c>
    </row>
    <row r="3063" spans="1:7" x14ac:dyDescent="0.25">
      <c r="A3063" s="314"/>
      <c r="B3063" s="157" t="s">
        <v>4189</v>
      </c>
      <c r="C3063" s="157" t="s">
        <v>4190</v>
      </c>
      <c r="D3063" s="158">
        <v>0</v>
      </c>
      <c r="E3063" s="158">
        <v>0</v>
      </c>
      <c r="F3063" s="158">
        <v>200</v>
      </c>
      <c r="G3063" s="159">
        <v>200</v>
      </c>
    </row>
    <row r="3064" spans="1:7" x14ac:dyDescent="0.25">
      <c r="A3064" s="314"/>
      <c r="B3064" s="157" t="s">
        <v>602</v>
      </c>
      <c r="C3064" s="157" t="s">
        <v>4191</v>
      </c>
      <c r="D3064" s="158">
        <v>600</v>
      </c>
      <c r="E3064" s="158">
        <v>0</v>
      </c>
      <c r="F3064" s="158">
        <v>0</v>
      </c>
      <c r="G3064" s="159">
        <v>0</v>
      </c>
    </row>
    <row r="3065" spans="1:7" x14ac:dyDescent="0.25">
      <c r="A3065" s="314"/>
      <c r="B3065" s="157" t="s">
        <v>602</v>
      </c>
      <c r="C3065" s="157" t="s">
        <v>4192</v>
      </c>
      <c r="D3065" s="158">
        <v>2400</v>
      </c>
      <c r="E3065" s="158">
        <v>0</v>
      </c>
      <c r="F3065" s="158">
        <v>0</v>
      </c>
      <c r="G3065" s="159">
        <v>0</v>
      </c>
    </row>
    <row r="3066" spans="1:7" x14ac:dyDescent="0.25">
      <c r="A3066" s="314"/>
      <c r="B3066" s="157" t="s">
        <v>602</v>
      </c>
      <c r="C3066" s="157"/>
      <c r="D3066" s="158">
        <v>3500</v>
      </c>
      <c r="E3066" s="158">
        <v>0</v>
      </c>
      <c r="F3066" s="158">
        <v>0</v>
      </c>
      <c r="G3066" s="159">
        <v>0</v>
      </c>
    </row>
    <row r="3067" spans="1:7" ht="32.6" x14ac:dyDescent="0.25">
      <c r="A3067" s="314"/>
      <c r="B3067" s="157"/>
      <c r="C3067" s="157" t="s">
        <v>4193</v>
      </c>
      <c r="D3067" s="158">
        <v>10000</v>
      </c>
      <c r="E3067" s="158">
        <v>0</v>
      </c>
      <c r="F3067" s="158">
        <v>0</v>
      </c>
      <c r="G3067" s="159">
        <v>0</v>
      </c>
    </row>
    <row r="3068" spans="1:7" ht="32.6" x14ac:dyDescent="0.25">
      <c r="A3068" s="314"/>
      <c r="B3068" s="157"/>
      <c r="C3068" s="157" t="s">
        <v>4194</v>
      </c>
      <c r="D3068" s="158">
        <v>24000</v>
      </c>
      <c r="E3068" s="158">
        <v>0</v>
      </c>
      <c r="F3068" s="158">
        <v>0</v>
      </c>
      <c r="G3068" s="159">
        <v>0</v>
      </c>
    </row>
    <row r="3069" spans="1:7" ht="21.75" x14ac:dyDescent="0.25">
      <c r="A3069" s="314"/>
      <c r="B3069" s="157"/>
      <c r="C3069" s="157" t="s">
        <v>4195</v>
      </c>
      <c r="D3069" s="158">
        <v>500</v>
      </c>
      <c r="E3069" s="158">
        <v>3000</v>
      </c>
      <c r="F3069" s="158">
        <v>3000</v>
      </c>
      <c r="G3069" s="159">
        <v>3000</v>
      </c>
    </row>
    <row r="3070" spans="1:7" ht="21.75" x14ac:dyDescent="0.25">
      <c r="A3070" s="314"/>
      <c r="B3070" s="157"/>
      <c r="C3070" s="157" t="s">
        <v>4196</v>
      </c>
      <c r="D3070" s="158">
        <v>500</v>
      </c>
      <c r="E3070" s="158">
        <v>0</v>
      </c>
      <c r="F3070" s="158">
        <v>0</v>
      </c>
      <c r="G3070" s="159">
        <v>0</v>
      </c>
    </row>
    <row r="3071" spans="1:7" ht="43.5" x14ac:dyDescent="0.25">
      <c r="A3071" s="314"/>
      <c r="B3071" s="157"/>
      <c r="C3071" s="157" t="s">
        <v>4197</v>
      </c>
      <c r="D3071" s="158">
        <v>800</v>
      </c>
      <c r="E3071" s="158">
        <v>0</v>
      </c>
      <c r="F3071" s="158">
        <v>0</v>
      </c>
      <c r="G3071" s="159">
        <v>0</v>
      </c>
    </row>
    <row r="3072" spans="1:7" x14ac:dyDescent="0.25">
      <c r="A3072" s="314"/>
      <c r="B3072" s="157"/>
      <c r="C3072" s="157" t="s">
        <v>4014</v>
      </c>
      <c r="D3072" s="158">
        <v>450</v>
      </c>
      <c r="E3072" s="158">
        <v>0</v>
      </c>
      <c r="F3072" s="158">
        <v>0</v>
      </c>
      <c r="G3072" s="159">
        <v>0</v>
      </c>
    </row>
    <row r="3073" spans="1:7" ht="21.75" x14ac:dyDescent="0.25">
      <c r="A3073" s="314"/>
      <c r="B3073" s="157"/>
      <c r="C3073" s="157" t="s">
        <v>4198</v>
      </c>
      <c r="D3073" s="158">
        <v>15000</v>
      </c>
      <c r="E3073" s="158">
        <v>18000</v>
      </c>
      <c r="F3073" s="158">
        <v>18000</v>
      </c>
      <c r="G3073" s="159">
        <v>18000</v>
      </c>
    </row>
    <row r="3074" spans="1:7" ht="21.75" x14ac:dyDescent="0.25">
      <c r="A3074" s="314"/>
      <c r="B3074" s="157"/>
      <c r="C3074" s="157" t="s">
        <v>4199</v>
      </c>
      <c r="D3074" s="158">
        <v>5000</v>
      </c>
      <c r="E3074" s="158">
        <v>26100</v>
      </c>
      <c r="F3074" s="158">
        <v>0</v>
      </c>
      <c r="G3074" s="159">
        <v>0</v>
      </c>
    </row>
    <row r="3075" spans="1:7" x14ac:dyDescent="0.25">
      <c r="A3075" s="314"/>
      <c r="B3075" s="157"/>
      <c r="C3075" s="157" t="s">
        <v>4200</v>
      </c>
      <c r="D3075" s="158">
        <v>0</v>
      </c>
      <c r="E3075" s="158">
        <v>30400</v>
      </c>
      <c r="F3075" s="158">
        <v>0</v>
      </c>
      <c r="G3075" s="159">
        <v>30400</v>
      </c>
    </row>
    <row r="3076" spans="1:7" x14ac:dyDescent="0.25">
      <c r="A3076" s="314"/>
      <c r="B3076" s="157"/>
      <c r="C3076" s="157" t="s">
        <v>4201</v>
      </c>
      <c r="D3076" s="158">
        <v>0</v>
      </c>
      <c r="E3076" s="158">
        <v>0</v>
      </c>
      <c r="F3076" s="158">
        <v>7300</v>
      </c>
      <c r="G3076" s="159">
        <v>0</v>
      </c>
    </row>
    <row r="3077" spans="1:7" x14ac:dyDescent="0.25">
      <c r="A3077" s="314"/>
      <c r="B3077" s="157"/>
      <c r="C3077" s="157" t="s">
        <v>4202</v>
      </c>
      <c r="D3077" s="158">
        <v>0</v>
      </c>
      <c r="E3077" s="158">
        <v>0</v>
      </c>
      <c r="F3077" s="158">
        <v>11550</v>
      </c>
      <c r="G3077" s="159">
        <v>0</v>
      </c>
    </row>
    <row r="3078" spans="1:7" x14ac:dyDescent="0.25">
      <c r="A3078" s="314"/>
      <c r="B3078" s="157"/>
      <c r="C3078" s="157" t="s">
        <v>4203</v>
      </c>
      <c r="D3078" s="158">
        <v>0</v>
      </c>
      <c r="E3078" s="158">
        <v>0</v>
      </c>
      <c r="F3078" s="158">
        <v>11550</v>
      </c>
      <c r="G3078" s="159">
        <v>0</v>
      </c>
    </row>
    <row r="3079" spans="1:7" ht="21.75" x14ac:dyDescent="0.25">
      <c r="A3079" s="314"/>
      <c r="B3079" s="157"/>
      <c r="C3079" s="157" t="s">
        <v>4204</v>
      </c>
      <c r="D3079" s="158">
        <v>0</v>
      </c>
      <c r="E3079" s="158">
        <v>0</v>
      </c>
      <c r="F3079" s="158">
        <v>26100</v>
      </c>
      <c r="G3079" s="159">
        <v>0</v>
      </c>
    </row>
    <row r="3080" spans="1:7" ht="21.75" x14ac:dyDescent="0.25">
      <c r="A3080" s="314"/>
      <c r="B3080" s="157"/>
      <c r="C3080" s="157" t="s">
        <v>4205</v>
      </c>
      <c r="D3080" s="158">
        <v>0</v>
      </c>
      <c r="E3080" s="158">
        <v>24000</v>
      </c>
      <c r="F3080" s="158">
        <v>24000</v>
      </c>
      <c r="G3080" s="159">
        <v>24000</v>
      </c>
    </row>
    <row r="3081" spans="1:7" ht="54.35" x14ac:dyDescent="0.25">
      <c r="A3081" s="314"/>
      <c r="B3081" s="157"/>
      <c r="C3081" s="157" t="s">
        <v>4128</v>
      </c>
      <c r="D3081" s="158">
        <v>2000</v>
      </c>
      <c r="E3081" s="158">
        <v>0</v>
      </c>
      <c r="F3081" s="158">
        <v>0</v>
      </c>
      <c r="G3081" s="159">
        <v>0</v>
      </c>
    </row>
    <row r="3082" spans="1:7" x14ac:dyDescent="0.25">
      <c r="A3082" s="314"/>
      <c r="B3082" s="157"/>
      <c r="C3082" s="157" t="s">
        <v>4206</v>
      </c>
      <c r="D3082" s="158">
        <v>0</v>
      </c>
      <c r="E3082" s="158">
        <v>0</v>
      </c>
      <c r="F3082" s="158">
        <v>0</v>
      </c>
      <c r="G3082" s="159">
        <v>26100</v>
      </c>
    </row>
    <row r="3083" spans="1:7" x14ac:dyDescent="0.25">
      <c r="A3083" s="314"/>
      <c r="B3083" s="157"/>
      <c r="C3083" s="157" t="s">
        <v>4188</v>
      </c>
      <c r="D3083" s="158">
        <v>2450</v>
      </c>
      <c r="E3083" s="158">
        <v>2450</v>
      </c>
      <c r="F3083" s="158">
        <v>2450</v>
      </c>
      <c r="G3083" s="159">
        <v>2450</v>
      </c>
    </row>
    <row r="3084" spans="1:7" x14ac:dyDescent="0.25">
      <c r="A3084" s="315"/>
      <c r="B3084" s="157"/>
      <c r="C3084" s="157"/>
      <c r="D3084" s="158">
        <v>300</v>
      </c>
      <c r="E3084" s="158">
        <v>500</v>
      </c>
      <c r="F3084" s="158">
        <v>0</v>
      </c>
      <c r="G3084" s="159">
        <v>0</v>
      </c>
    </row>
    <row r="3085" spans="1:7" x14ac:dyDescent="0.25">
      <c r="A3085" s="316" t="s">
        <v>700</v>
      </c>
      <c r="B3085" s="316"/>
      <c r="C3085" s="317"/>
      <c r="D3085" s="160">
        <v>537300</v>
      </c>
      <c r="E3085" s="160">
        <v>673298</v>
      </c>
      <c r="F3085" s="160">
        <v>637300</v>
      </c>
      <c r="G3085" s="161">
        <v>637300</v>
      </c>
    </row>
    <row r="3086" spans="1:7" x14ac:dyDescent="0.25">
      <c r="A3086" s="316" t="s">
        <v>4207</v>
      </c>
      <c r="B3086" s="316"/>
      <c r="C3086" s="317"/>
      <c r="D3086" s="162">
        <v>20371635</v>
      </c>
      <c r="E3086" s="162">
        <v>20252557.760000002</v>
      </c>
      <c r="F3086" s="162">
        <v>21381758</v>
      </c>
      <c r="G3086" s="163">
        <v>21624769</v>
      </c>
    </row>
    <row r="3087" spans="1:7" ht="27" customHeight="1" x14ac:dyDescent="0.25">
      <c r="A3087" s="320" t="s">
        <v>4207</v>
      </c>
      <c r="B3087" s="320"/>
      <c r="C3087" s="321"/>
      <c r="D3087" s="164">
        <v>20371635</v>
      </c>
      <c r="E3087" s="164">
        <v>20252557.760000002</v>
      </c>
      <c r="F3087" s="164">
        <v>21381758</v>
      </c>
      <c r="G3087" s="165">
        <v>21624769</v>
      </c>
    </row>
    <row r="3088" spans="1:7" x14ac:dyDescent="0.25">
      <c r="A3088" s="146">
        <v>41621</v>
      </c>
      <c r="B3088" s="145">
        <v>2</v>
      </c>
      <c r="C3088" s="144">
        <v>0.71127313999999997</v>
      </c>
    </row>
  </sheetData>
  <mergeCells count="167">
    <mergeCell ref="A2744:C2744"/>
    <mergeCell ref="A2745:A3084"/>
    <mergeCell ref="A3085:C3085"/>
    <mergeCell ref="A3086:C3086"/>
    <mergeCell ref="A3087:C3087"/>
    <mergeCell ref="A2169:A2363"/>
    <mergeCell ref="A2364:C2364"/>
    <mergeCell ref="A2365:A2502"/>
    <mergeCell ref="A2509:B2509"/>
    <mergeCell ref="A2510:G2510"/>
    <mergeCell ref="A2512:A2743"/>
    <mergeCell ref="A1499:A1785"/>
    <mergeCell ref="A1786:C1786"/>
    <mergeCell ref="A1787:A2050"/>
    <mergeCell ref="A2051:C2051"/>
    <mergeCell ref="A2052:A2167"/>
    <mergeCell ref="A2168:C2168"/>
    <mergeCell ref="A1415:C1415"/>
    <mergeCell ref="A1416:A1493"/>
    <mergeCell ref="A1494:C1494"/>
    <mergeCell ref="A1495:C1495"/>
    <mergeCell ref="A1496:C1496"/>
    <mergeCell ref="A1497:G1497"/>
    <mergeCell ref="A1237:A1283"/>
    <mergeCell ref="A1284:C1284"/>
    <mergeCell ref="A1285:A1359"/>
    <mergeCell ref="A1360:C1360"/>
    <mergeCell ref="A1362:C1362"/>
    <mergeCell ref="A1363:A1414"/>
    <mergeCell ref="A1222:C1222"/>
    <mergeCell ref="A1223:A1231"/>
    <mergeCell ref="A1232:C1232"/>
    <mergeCell ref="A1233:C1233"/>
    <mergeCell ref="A1234:C1234"/>
    <mergeCell ref="A1235:G1235"/>
    <mergeCell ref="A1194:C1194"/>
    <mergeCell ref="A1195:A1206"/>
    <mergeCell ref="A1207:C1207"/>
    <mergeCell ref="A1208:A1209"/>
    <mergeCell ref="A1210:C1210"/>
    <mergeCell ref="A1211:A1221"/>
    <mergeCell ref="A1133:C1133"/>
    <mergeCell ref="A1134:C1134"/>
    <mergeCell ref="A1135:G1135"/>
    <mergeCell ref="A1137:A1188"/>
    <mergeCell ref="A1189:C1189"/>
    <mergeCell ref="A1190:A1193"/>
    <mergeCell ref="A1123:C1123"/>
    <mergeCell ref="A1125:C1125"/>
    <mergeCell ref="A1126:A1127"/>
    <mergeCell ref="A1128:C1128"/>
    <mergeCell ref="A1130:C1130"/>
    <mergeCell ref="A1132:C1132"/>
    <mergeCell ref="A1113:C1113"/>
    <mergeCell ref="A1115:C1115"/>
    <mergeCell ref="A1117:C1117"/>
    <mergeCell ref="A1118:C1118"/>
    <mergeCell ref="A1119:C1119"/>
    <mergeCell ref="A1120:G1120"/>
    <mergeCell ref="A1096:C1096"/>
    <mergeCell ref="A1097:C1097"/>
    <mergeCell ref="A1098:C1098"/>
    <mergeCell ref="A1099:G1099"/>
    <mergeCell ref="A1101:A1110"/>
    <mergeCell ref="A1111:C1111"/>
    <mergeCell ref="A1085:C1085"/>
    <mergeCell ref="A1086:A1089"/>
    <mergeCell ref="A1090:C1090"/>
    <mergeCell ref="A1091:A1092"/>
    <mergeCell ref="A1093:C1093"/>
    <mergeCell ref="A1094:A1095"/>
    <mergeCell ref="A1056:A1076"/>
    <mergeCell ref="A1077:C1077"/>
    <mergeCell ref="A1078:C1078"/>
    <mergeCell ref="A1079:C1079"/>
    <mergeCell ref="A1080:G1080"/>
    <mergeCell ref="A1082:A1084"/>
    <mergeCell ref="A980:A990"/>
    <mergeCell ref="A991:C991"/>
    <mergeCell ref="A992:A1030"/>
    <mergeCell ref="A1031:C1031"/>
    <mergeCell ref="A1032:A1054"/>
    <mergeCell ref="A1055:C1055"/>
    <mergeCell ref="A945:C945"/>
    <mergeCell ref="A946:C946"/>
    <mergeCell ref="A947:C947"/>
    <mergeCell ref="A948:G948"/>
    <mergeCell ref="A950:A978"/>
    <mergeCell ref="A979:C979"/>
    <mergeCell ref="A919:C919"/>
    <mergeCell ref="A920:A921"/>
    <mergeCell ref="A922:C922"/>
    <mergeCell ref="A923:A930"/>
    <mergeCell ref="A931:C931"/>
    <mergeCell ref="A932:A944"/>
    <mergeCell ref="A908:G908"/>
    <mergeCell ref="A910:A912"/>
    <mergeCell ref="A913:C913"/>
    <mergeCell ref="A914:A915"/>
    <mergeCell ref="A916:C916"/>
    <mergeCell ref="A917:A918"/>
    <mergeCell ref="A899:A900"/>
    <mergeCell ref="A901:C901"/>
    <mergeCell ref="A902:A904"/>
    <mergeCell ref="A905:C905"/>
    <mergeCell ref="A906:C906"/>
    <mergeCell ref="A907:C907"/>
    <mergeCell ref="A878:C878"/>
    <mergeCell ref="A879:C879"/>
    <mergeCell ref="A880:C880"/>
    <mergeCell ref="A881:G881"/>
    <mergeCell ref="A883:A897"/>
    <mergeCell ref="A898:C898"/>
    <mergeCell ref="A840:C840"/>
    <mergeCell ref="A841:A842"/>
    <mergeCell ref="A843:C843"/>
    <mergeCell ref="A844:A855"/>
    <mergeCell ref="A856:C856"/>
    <mergeCell ref="A857:A877"/>
    <mergeCell ref="A707:G707"/>
    <mergeCell ref="A709:A755"/>
    <mergeCell ref="A756:C756"/>
    <mergeCell ref="A757:A795"/>
    <mergeCell ref="A796:C796"/>
    <mergeCell ref="A797:A839"/>
    <mergeCell ref="A566:A617"/>
    <mergeCell ref="A618:C618"/>
    <mergeCell ref="A619:A703"/>
    <mergeCell ref="A704:C704"/>
    <mergeCell ref="A705:C705"/>
    <mergeCell ref="A706:C706"/>
    <mergeCell ref="A524:A544"/>
    <mergeCell ref="A545:C545"/>
    <mergeCell ref="A546:A559"/>
    <mergeCell ref="A560:C560"/>
    <mergeCell ref="A561:A564"/>
    <mergeCell ref="A565:C565"/>
    <mergeCell ref="A465:C465"/>
    <mergeCell ref="A466:C466"/>
    <mergeCell ref="A467:C467"/>
    <mergeCell ref="A468:G468"/>
    <mergeCell ref="A470:A522"/>
    <mergeCell ref="A523:C523"/>
    <mergeCell ref="A405:C405"/>
    <mergeCell ref="A406:A434"/>
    <mergeCell ref="A435:C435"/>
    <mergeCell ref="A436:A442"/>
    <mergeCell ref="A443:C443"/>
    <mergeCell ref="A444:A464"/>
    <mergeCell ref="A315:A380"/>
    <mergeCell ref="A381:C381"/>
    <mergeCell ref="A382:C382"/>
    <mergeCell ref="A383:C383"/>
    <mergeCell ref="A384:G384"/>
    <mergeCell ref="A386:A404"/>
    <mergeCell ref="A127:A152"/>
    <mergeCell ref="A153:C153"/>
    <mergeCell ref="A154:A207"/>
    <mergeCell ref="A208:C208"/>
    <mergeCell ref="A209:A313"/>
    <mergeCell ref="A314:C314"/>
    <mergeCell ref="A5:B5"/>
    <mergeCell ref="A6:G6"/>
    <mergeCell ref="A8:A62"/>
    <mergeCell ref="A63:C63"/>
    <mergeCell ref="A64:A125"/>
    <mergeCell ref="A126:C12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11" sqref="B11:B12"/>
    </sheetView>
  </sheetViews>
  <sheetFormatPr defaultRowHeight="14.3" x14ac:dyDescent="0.25"/>
  <cols>
    <col min="1" max="1" width="33.875" customWidth="1"/>
    <col min="2" max="2" width="19.875" style="12" customWidth="1"/>
    <col min="3" max="4" width="18.75" style="12" customWidth="1"/>
    <col min="5" max="5" width="19.375" customWidth="1"/>
    <col min="6" max="6" width="14.875" customWidth="1"/>
    <col min="7" max="7" width="8.75" customWidth="1"/>
    <col min="8" max="8" width="23.375" customWidth="1"/>
    <col min="9" max="9" width="8.75" customWidth="1"/>
    <col min="10" max="10" width="11.75" customWidth="1"/>
    <col min="11" max="11" width="24.375" customWidth="1"/>
    <col min="12" max="12" width="26.125" customWidth="1"/>
    <col min="13" max="13" width="11.25" customWidth="1"/>
    <col min="14" max="14" width="17.875" customWidth="1"/>
    <col min="15" max="15" width="23.75" customWidth="1"/>
    <col min="16" max="16" width="9.75" customWidth="1"/>
    <col min="17" max="17" width="20" customWidth="1"/>
    <col min="18" max="18" width="21.75" customWidth="1"/>
    <col min="19" max="19" width="5.75" customWidth="1"/>
    <col min="20" max="20" width="4.25" customWidth="1"/>
    <col min="21" max="21" width="24.125" customWidth="1"/>
    <col min="22" max="22" width="26" customWidth="1"/>
    <col min="23" max="23" width="24.625" customWidth="1"/>
    <col min="24" max="24" width="16" customWidth="1"/>
    <col min="25" max="25" width="19.25" customWidth="1"/>
    <col min="26" max="26" width="24.25" customWidth="1"/>
    <col min="27" max="27" width="16" customWidth="1"/>
    <col min="28" max="28" width="19.375" customWidth="1"/>
    <col min="29" max="29" width="14.875" customWidth="1"/>
    <col min="30" max="30" width="8.75" customWidth="1"/>
    <col min="31" max="31" width="28.125" customWidth="1"/>
    <col min="32" max="32" width="42.25" customWidth="1"/>
    <col min="33" max="33" width="21.625" customWidth="1"/>
    <col min="34" max="34" width="30" customWidth="1"/>
    <col min="35" max="35" width="23" customWidth="1"/>
    <col min="36" max="36" width="29.125" customWidth="1"/>
    <col min="37" max="37" width="39.25" customWidth="1"/>
    <col min="38" max="38" width="29.125" customWidth="1"/>
    <col min="39" max="39" width="40.375" customWidth="1"/>
    <col min="40" max="40" width="28.875" customWidth="1"/>
    <col min="41" max="41" width="23.375" customWidth="1"/>
    <col min="42" max="42" width="21" customWidth="1"/>
    <col min="43" max="43" width="22.75" customWidth="1"/>
    <col min="44" max="44" width="16" customWidth="1"/>
    <col min="45" max="45" width="15.25" customWidth="1"/>
    <col min="46" max="46" width="40.75" customWidth="1"/>
    <col min="47" max="47" width="8.125" customWidth="1"/>
    <col min="48" max="48" width="8.75" customWidth="1"/>
    <col min="49" max="49" width="29.875" customWidth="1"/>
    <col min="50" max="50" width="12.75" customWidth="1"/>
    <col min="51" max="51" width="11.75" customWidth="1"/>
    <col min="52" max="52" width="24.375" customWidth="1"/>
    <col min="53" max="53" width="26.125" customWidth="1"/>
    <col min="54" max="54" width="23.125" customWidth="1"/>
    <col min="55" max="55" width="17.25" customWidth="1"/>
    <col min="56" max="56" width="26.125" customWidth="1"/>
    <col min="57" max="58" width="15.25" customWidth="1"/>
    <col min="59" max="59" width="28.75" customWidth="1"/>
    <col min="60" max="60" width="15.75" customWidth="1"/>
    <col min="61" max="61" width="6.625" customWidth="1"/>
    <col min="62" max="62" width="11.25" customWidth="1"/>
    <col min="63" max="63" width="12.875" customWidth="1"/>
    <col min="64" max="64" width="21.625" customWidth="1"/>
    <col min="65" max="65" width="12.875" customWidth="1"/>
    <col min="66" max="66" width="21.625" customWidth="1"/>
    <col min="67" max="67" width="12.875" customWidth="1"/>
    <col min="68" max="68" width="21.625" customWidth="1"/>
    <col min="69" max="69" width="12.875" customWidth="1"/>
    <col min="70" max="70" width="21.625" customWidth="1"/>
    <col min="71" max="71" width="12.875" customWidth="1"/>
    <col min="72" max="72" width="21.625" customWidth="1"/>
    <col min="73" max="73" width="12.875" customWidth="1"/>
    <col min="74" max="74" width="21.625" customWidth="1"/>
    <col min="75" max="75" width="12.875" customWidth="1"/>
    <col min="76" max="76" width="21.625" customWidth="1"/>
    <col min="77" max="77" width="12.875" customWidth="1"/>
    <col min="78" max="78" width="21.625" customWidth="1"/>
    <col min="79" max="79" width="12.875" customWidth="1"/>
    <col min="80" max="80" width="31.375" customWidth="1"/>
    <col min="81" max="81" width="12.875" customWidth="1"/>
    <col min="82" max="82" width="21.625" customWidth="1"/>
    <col min="83" max="83" width="12.875" customWidth="1"/>
    <col min="84" max="84" width="21.625" customWidth="1"/>
    <col min="85" max="85" width="12.875" customWidth="1"/>
    <col min="86" max="86" width="21.625" customWidth="1"/>
    <col min="87" max="87" width="12.875" customWidth="1"/>
    <col min="88" max="88" width="21.625" customWidth="1"/>
    <col min="89" max="89" width="12.875" customWidth="1"/>
    <col min="90" max="90" width="21.625" customWidth="1"/>
    <col min="91" max="91" width="12.875" customWidth="1"/>
    <col min="92" max="92" width="21.625" customWidth="1"/>
    <col min="93" max="93" width="12.875" customWidth="1"/>
    <col min="94" max="94" width="21.625" customWidth="1"/>
    <col min="95" max="95" width="12.875" customWidth="1"/>
    <col min="96" max="96" width="21.625" customWidth="1"/>
    <col min="97" max="97" width="12.875" customWidth="1"/>
    <col min="98" max="98" width="21.625" customWidth="1"/>
    <col min="99" max="99" width="12.875" customWidth="1"/>
    <col min="100" max="100" width="21.625" customWidth="1"/>
    <col min="101" max="101" width="12.875" bestFit="1" customWidth="1"/>
    <col min="102" max="102" width="40.75" bestFit="1" customWidth="1"/>
    <col min="103" max="103" width="10.875" bestFit="1" customWidth="1"/>
    <col min="104" max="104" width="19.75" bestFit="1" customWidth="1"/>
    <col min="105" max="105" width="10.875" bestFit="1" customWidth="1"/>
    <col min="106" max="106" width="15.75" bestFit="1" customWidth="1"/>
    <col min="107" max="107" width="10.875" bestFit="1" customWidth="1"/>
    <col min="108" max="108" width="9.875" bestFit="1" customWidth="1"/>
    <col min="109" max="109" width="12.875" bestFit="1" customWidth="1"/>
    <col min="110" max="110" width="9.875" bestFit="1" customWidth="1"/>
    <col min="111" max="111" width="12.875" bestFit="1" customWidth="1"/>
    <col min="112" max="112" width="9.875" bestFit="1" customWidth="1"/>
    <col min="113" max="113" width="12.875" bestFit="1" customWidth="1"/>
    <col min="114" max="114" width="24.625" bestFit="1" customWidth="1"/>
    <col min="115" max="115" width="12.875" bestFit="1" customWidth="1"/>
    <col min="116" max="116" width="29.125" bestFit="1" customWidth="1"/>
    <col min="117" max="117" width="12.875" bestFit="1" customWidth="1"/>
    <col min="118" max="118" width="29.875" bestFit="1" customWidth="1"/>
    <col min="119" max="119" width="12.875" bestFit="1" customWidth="1"/>
    <col min="120" max="120" width="15.25" bestFit="1" customWidth="1"/>
    <col min="121" max="121" width="10.875" bestFit="1" customWidth="1"/>
    <col min="122" max="122" width="15.25" bestFit="1" customWidth="1"/>
    <col min="123" max="123" width="12.875" bestFit="1" customWidth="1"/>
    <col min="124" max="124" width="15.25" bestFit="1" customWidth="1"/>
    <col min="125" max="125" width="12.875" bestFit="1" customWidth="1"/>
    <col min="126" max="126" width="24.125" bestFit="1" customWidth="1"/>
    <col min="127" max="127" width="10.875" bestFit="1" customWidth="1"/>
    <col min="128" max="128" width="24.125" bestFit="1" customWidth="1"/>
    <col min="129" max="129" width="12.875" bestFit="1" customWidth="1"/>
    <col min="130" max="130" width="24.125" bestFit="1" customWidth="1"/>
    <col min="131" max="131" width="12.875" bestFit="1" customWidth="1"/>
    <col min="132" max="132" width="24.125" bestFit="1" customWidth="1"/>
    <col min="133" max="133" width="12.875" bestFit="1" customWidth="1"/>
    <col min="134" max="134" width="24.125" bestFit="1" customWidth="1"/>
    <col min="135" max="135" width="12.875" bestFit="1" customWidth="1"/>
    <col min="136" max="136" width="15.25" bestFit="1" customWidth="1"/>
    <col min="137" max="137" width="10.875" bestFit="1" customWidth="1"/>
    <col min="138" max="138" width="15.25" bestFit="1" customWidth="1"/>
    <col min="139" max="139" width="12.875" bestFit="1" customWidth="1"/>
    <col min="140" max="140" width="15.25" bestFit="1" customWidth="1"/>
    <col min="141" max="141" width="12.875" bestFit="1" customWidth="1"/>
    <col min="142" max="142" width="23.75" bestFit="1" customWidth="1"/>
    <col min="143" max="143" width="10.875" bestFit="1" customWidth="1"/>
    <col min="144" max="144" width="19.25" bestFit="1" customWidth="1"/>
    <col min="145" max="145" width="10.875" bestFit="1" customWidth="1"/>
    <col min="146" max="146" width="16" bestFit="1" customWidth="1"/>
    <col min="147" max="147" width="10.875" bestFit="1" customWidth="1"/>
    <col min="148" max="148" width="21.75" bestFit="1" customWidth="1"/>
    <col min="149" max="149" width="10.875" bestFit="1" customWidth="1"/>
    <col min="150" max="150" width="20" bestFit="1" customWidth="1"/>
    <col min="151" max="151" width="10.875" bestFit="1" customWidth="1"/>
    <col min="152" max="152" width="11.125" bestFit="1" customWidth="1"/>
    <col min="153" max="153" width="10.875" bestFit="1" customWidth="1"/>
    <col min="154" max="154" width="30" bestFit="1" customWidth="1"/>
    <col min="155" max="155" width="10.875" bestFit="1" customWidth="1"/>
    <col min="156" max="156" width="30" bestFit="1" customWidth="1"/>
    <col min="157" max="157" width="12.875" bestFit="1" customWidth="1"/>
    <col min="158" max="158" width="30" bestFit="1" customWidth="1"/>
    <col min="159" max="159" width="12.875" bestFit="1" customWidth="1"/>
    <col min="160" max="160" width="30" bestFit="1" customWidth="1"/>
    <col min="161" max="161" width="12.875" bestFit="1" customWidth="1"/>
    <col min="162" max="162" width="29.125" bestFit="1" customWidth="1"/>
    <col min="163" max="163" width="10.875" bestFit="1" customWidth="1"/>
    <col min="164" max="164" width="12.75" bestFit="1" customWidth="1"/>
    <col min="165" max="165" width="10.875" bestFit="1" customWidth="1"/>
    <col min="166" max="166" width="16" bestFit="1" customWidth="1"/>
    <col min="167" max="167" width="10.875" bestFit="1" customWidth="1"/>
    <col min="168" max="168" width="26.125" bestFit="1" customWidth="1"/>
    <col min="169" max="169" width="10.875" bestFit="1" customWidth="1"/>
    <col min="170" max="170" width="26.125" bestFit="1" customWidth="1"/>
    <col min="171" max="171" width="12.875" bestFit="1" customWidth="1"/>
    <col min="172" max="172" width="25.125" bestFit="1" customWidth="1"/>
    <col min="173" max="173" width="10.875" bestFit="1" customWidth="1"/>
    <col min="174" max="174" width="28.875" bestFit="1" customWidth="1"/>
    <col min="175" max="175" width="10.875" bestFit="1" customWidth="1"/>
    <col min="176" max="176" width="40.375" bestFit="1" customWidth="1"/>
    <col min="177" max="177" width="10.875" bestFit="1" customWidth="1"/>
    <col min="178" max="178" width="9.875" bestFit="1" customWidth="1"/>
    <col min="179" max="179" width="12.875" bestFit="1" customWidth="1"/>
    <col min="180" max="180" width="17.875" bestFit="1" customWidth="1"/>
    <col min="181" max="181" width="10.875" bestFit="1" customWidth="1"/>
    <col min="182" max="182" width="26" bestFit="1" customWidth="1"/>
    <col min="183" max="183" width="10.875" bestFit="1" customWidth="1"/>
    <col min="184" max="184" width="17.25" bestFit="1" customWidth="1"/>
    <col min="185" max="185" width="10.875" bestFit="1" customWidth="1"/>
    <col min="186" max="186" width="28.75" bestFit="1" customWidth="1"/>
    <col min="187" max="187" width="10.875" bestFit="1" customWidth="1"/>
    <col min="188" max="188" width="22.75" bestFit="1" customWidth="1"/>
    <col min="189" max="189" width="12.875" bestFit="1" customWidth="1"/>
    <col min="190" max="190" width="26.625" bestFit="1" customWidth="1"/>
    <col min="191" max="191" width="10.875" bestFit="1" customWidth="1"/>
    <col min="192" max="192" width="24.125" bestFit="1" customWidth="1"/>
    <col min="193" max="193" width="10.875" bestFit="1" customWidth="1"/>
    <col min="194" max="194" width="29.125" bestFit="1" customWidth="1"/>
    <col min="195" max="195" width="10.875" bestFit="1" customWidth="1"/>
    <col min="196" max="196" width="23" bestFit="1" customWidth="1"/>
    <col min="197" max="197" width="10.875" bestFit="1" customWidth="1"/>
    <col min="198" max="198" width="23" bestFit="1" customWidth="1"/>
    <col min="199" max="199" width="12.875" bestFit="1" customWidth="1"/>
    <col min="200" max="200" width="11.25" bestFit="1" customWidth="1"/>
  </cols>
  <sheetData>
    <row r="1" spans="1:4" x14ac:dyDescent="0.25">
      <c r="A1" t="s">
        <v>4329</v>
      </c>
      <c r="B1" s="14" t="s">
        <v>4330</v>
      </c>
    </row>
    <row r="3" spans="1:4" x14ac:dyDescent="0.25">
      <c r="A3" t="s">
        <v>4293</v>
      </c>
      <c r="B3" s="14" t="s">
        <v>4331</v>
      </c>
      <c r="C3" s="14" t="s">
        <v>4332</v>
      </c>
      <c r="D3" s="14" t="s">
        <v>4333</v>
      </c>
    </row>
    <row r="4" spans="1:4" x14ac:dyDescent="0.25">
      <c r="A4" s="198" t="s">
        <v>8</v>
      </c>
      <c r="B4" s="14">
        <v>39957277</v>
      </c>
      <c r="C4" s="14">
        <v>43872528.291200005</v>
      </c>
      <c r="D4" s="14">
        <v>45312678.795099996</v>
      </c>
    </row>
    <row r="5" spans="1:4" x14ac:dyDescent="0.25">
      <c r="A5" s="198" t="s">
        <v>6</v>
      </c>
      <c r="B5" s="14">
        <v>7722494</v>
      </c>
      <c r="C5" s="14">
        <v>8499979.1363066658</v>
      </c>
      <c r="D5" s="14">
        <v>8933506.5581500009</v>
      </c>
    </row>
    <row r="6" spans="1:4" x14ac:dyDescent="0.25">
      <c r="A6" s="198" t="s">
        <v>7</v>
      </c>
      <c r="B6" s="14">
        <v>23712813</v>
      </c>
      <c r="C6" s="14">
        <v>28662805.453200005</v>
      </c>
      <c r="D6" s="14">
        <v>29653455.961600006</v>
      </c>
    </row>
    <row r="7" spans="1:4" x14ac:dyDescent="0.25">
      <c r="A7" s="198" t="s">
        <v>13</v>
      </c>
      <c r="B7" s="14">
        <v>727770</v>
      </c>
      <c r="C7" s="14">
        <v>916346.11920000007</v>
      </c>
      <c r="D7" s="14">
        <v>938800.25549999997</v>
      </c>
    </row>
    <row r="8" spans="1:4" x14ac:dyDescent="0.25">
      <c r="A8" s="198" t="s">
        <v>5</v>
      </c>
      <c r="B8" s="14">
        <v>9058143</v>
      </c>
      <c r="C8" s="14">
        <v>10207959.147712</v>
      </c>
      <c r="D8" s="14">
        <v>10665117.413258001</v>
      </c>
    </row>
    <row r="9" spans="1:4" x14ac:dyDescent="0.25">
      <c r="A9" s="198" t="s">
        <v>11</v>
      </c>
      <c r="B9" s="14">
        <v>8644976</v>
      </c>
      <c r="C9" s="14">
        <v>9371832.0477333292</v>
      </c>
      <c r="D9" s="14">
        <v>9715929.2335999999</v>
      </c>
    </row>
    <row r="10" spans="1:4" x14ac:dyDescent="0.25">
      <c r="A10" s="198" t="s">
        <v>120</v>
      </c>
      <c r="B10" s="14">
        <v>8663223</v>
      </c>
      <c r="C10" s="14">
        <v>10388087.302000001</v>
      </c>
      <c r="D10" s="14">
        <v>10777052.739799999</v>
      </c>
    </row>
    <row r="11" spans="1:4" x14ac:dyDescent="0.25">
      <c r="A11" s="198" t="s">
        <v>15</v>
      </c>
      <c r="B11" s="14">
        <v>7793613</v>
      </c>
      <c r="C11" s="14">
        <v>8506390.7570666671</v>
      </c>
      <c r="D11" s="14">
        <v>8729846.2921999991</v>
      </c>
    </row>
    <row r="12" spans="1:4" x14ac:dyDescent="0.25">
      <c r="A12" s="198" t="s">
        <v>12</v>
      </c>
      <c r="B12" s="14">
        <v>2330562</v>
      </c>
      <c r="C12" s="14">
        <v>2682445.398</v>
      </c>
      <c r="D12" s="14">
        <v>2805388.1122000003</v>
      </c>
    </row>
    <row r="13" spans="1:4" x14ac:dyDescent="0.25">
      <c r="A13" s="198" t="s">
        <v>14</v>
      </c>
      <c r="B13" s="14">
        <v>3816119</v>
      </c>
      <c r="C13" s="14">
        <v>4640520.2051999997</v>
      </c>
      <c r="D13" s="14">
        <v>4808589.9853999997</v>
      </c>
    </row>
    <row r="14" spans="1:4" x14ac:dyDescent="0.25">
      <c r="A14" s="198" t="s">
        <v>10</v>
      </c>
      <c r="B14" s="14">
        <v>12601073</v>
      </c>
      <c r="C14" s="14">
        <v>14540144.241005329</v>
      </c>
      <c r="D14" s="14">
        <v>14970269.875957999</v>
      </c>
    </row>
    <row r="15" spans="1:4" x14ac:dyDescent="0.25">
      <c r="A15" s="198" t="s">
        <v>9</v>
      </c>
      <c r="B15" s="14">
        <v>139756730</v>
      </c>
      <c r="C15" s="14">
        <v>152483982.72568005</v>
      </c>
      <c r="D15" s="14">
        <v>158768505.48041165</v>
      </c>
    </row>
    <row r="16" spans="1:4" x14ac:dyDescent="0.25">
      <c r="A16" s="198" t="s">
        <v>4328</v>
      </c>
      <c r="B16" s="14">
        <v>264784793</v>
      </c>
      <c r="C16" s="14">
        <v>294773020.8243041</v>
      </c>
      <c r="D16" s="14">
        <v>306079140.70317769</v>
      </c>
    </row>
    <row r="18" spans="1:1" x14ac:dyDescent="0.25">
      <c r="A18" s="198" t="s">
        <v>4335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B14" sqref="B14"/>
    </sheetView>
  </sheetViews>
  <sheetFormatPr defaultRowHeight="14.3" x14ac:dyDescent="0.25"/>
  <cols>
    <col min="1" max="1" width="33.875" customWidth="1"/>
    <col min="2" max="2" width="19.875" style="12" customWidth="1"/>
    <col min="3" max="4" width="18.75" style="12" customWidth="1"/>
    <col min="5" max="5" width="19.375" customWidth="1"/>
    <col min="6" max="6" width="14.875" customWidth="1"/>
    <col min="7" max="7" width="8.75" customWidth="1"/>
    <col min="8" max="8" width="23.375" customWidth="1"/>
    <col min="9" max="9" width="8.75" customWidth="1"/>
    <col min="10" max="10" width="11.75" customWidth="1"/>
    <col min="11" max="11" width="24.375" customWidth="1"/>
    <col min="12" max="12" width="26.125" customWidth="1"/>
    <col min="13" max="13" width="11.25" customWidth="1"/>
    <col min="14" max="14" width="17.875" customWidth="1"/>
    <col min="15" max="15" width="23.75" customWidth="1"/>
    <col min="16" max="16" width="9.75" customWidth="1"/>
    <col min="17" max="17" width="20" customWidth="1"/>
    <col min="18" max="18" width="21.75" customWidth="1"/>
    <col min="19" max="19" width="5.75" customWidth="1"/>
    <col min="20" max="20" width="4.25" customWidth="1"/>
    <col min="21" max="21" width="24.125" customWidth="1"/>
    <col min="22" max="22" width="26" customWidth="1"/>
    <col min="23" max="23" width="24.625" customWidth="1"/>
    <col min="24" max="24" width="16" customWidth="1"/>
    <col min="25" max="25" width="19.25" customWidth="1"/>
    <col min="26" max="26" width="24.25" customWidth="1"/>
    <col min="27" max="27" width="16" customWidth="1"/>
    <col min="28" max="28" width="19.375" customWidth="1"/>
    <col min="29" max="29" width="14.875" customWidth="1"/>
    <col min="30" max="30" width="8.75" customWidth="1"/>
    <col min="31" max="31" width="28.125" customWidth="1"/>
    <col min="32" max="32" width="42.25" customWidth="1"/>
    <col min="33" max="33" width="21.625" customWidth="1"/>
    <col min="34" max="34" width="30" customWidth="1"/>
    <col min="35" max="35" width="23" customWidth="1"/>
    <col min="36" max="36" width="29.125" customWidth="1"/>
    <col min="37" max="37" width="39.25" customWidth="1"/>
    <col min="38" max="38" width="29.125" customWidth="1"/>
    <col min="39" max="39" width="40.375" customWidth="1"/>
    <col min="40" max="40" width="28.875" customWidth="1"/>
    <col min="41" max="41" width="23.375" customWidth="1"/>
    <col min="42" max="42" width="21" customWidth="1"/>
    <col min="43" max="43" width="22.75" customWidth="1"/>
    <col min="44" max="44" width="16" customWidth="1"/>
    <col min="45" max="45" width="15.25" customWidth="1"/>
    <col min="46" max="46" width="40.75" customWidth="1"/>
    <col min="47" max="47" width="8.125" customWidth="1"/>
    <col min="48" max="48" width="8.75" customWidth="1"/>
    <col min="49" max="49" width="29.875" customWidth="1"/>
    <col min="50" max="50" width="12.75" customWidth="1"/>
    <col min="51" max="51" width="11.75" customWidth="1"/>
    <col min="52" max="52" width="24.375" customWidth="1"/>
    <col min="53" max="53" width="26.125" customWidth="1"/>
    <col min="54" max="54" width="23.125" customWidth="1"/>
    <col min="55" max="55" width="17.25" customWidth="1"/>
    <col min="56" max="56" width="26.125" customWidth="1"/>
    <col min="57" max="58" width="15.25" customWidth="1"/>
    <col min="59" max="59" width="28.75" customWidth="1"/>
    <col min="60" max="60" width="15.75" customWidth="1"/>
    <col min="61" max="61" width="6.625" customWidth="1"/>
    <col min="62" max="62" width="11.25" customWidth="1"/>
    <col min="63" max="63" width="12.875" customWidth="1"/>
    <col min="64" max="64" width="21.625" customWidth="1"/>
    <col min="65" max="65" width="12.875" customWidth="1"/>
    <col min="66" max="66" width="21.625" customWidth="1"/>
    <col min="67" max="67" width="12.875" customWidth="1"/>
    <col min="68" max="68" width="21.625" customWidth="1"/>
    <col min="69" max="69" width="12.875" customWidth="1"/>
    <col min="70" max="70" width="21.625" customWidth="1"/>
    <col min="71" max="71" width="12.875" customWidth="1"/>
    <col min="72" max="72" width="21.625" customWidth="1"/>
    <col min="73" max="73" width="12.875" customWidth="1"/>
    <col min="74" max="74" width="21.625" customWidth="1"/>
    <col min="75" max="75" width="12.875" customWidth="1"/>
    <col min="76" max="76" width="21.625" customWidth="1"/>
    <col min="77" max="77" width="12.875" customWidth="1"/>
    <col min="78" max="78" width="21.625" customWidth="1"/>
    <col min="79" max="79" width="12.875" customWidth="1"/>
    <col min="80" max="80" width="31.375" customWidth="1"/>
    <col min="81" max="81" width="12.875" customWidth="1"/>
    <col min="82" max="82" width="21.625" customWidth="1"/>
    <col min="83" max="83" width="12.875" customWidth="1"/>
    <col min="84" max="84" width="21.625" customWidth="1"/>
    <col min="85" max="85" width="12.875" customWidth="1"/>
    <col min="86" max="86" width="21.625" customWidth="1"/>
    <col min="87" max="87" width="12.875" customWidth="1"/>
    <col min="88" max="88" width="21.625" customWidth="1"/>
    <col min="89" max="89" width="12.875" customWidth="1"/>
    <col min="90" max="90" width="21.625" customWidth="1"/>
    <col min="91" max="91" width="12.875" customWidth="1"/>
    <col min="92" max="92" width="21.625" customWidth="1"/>
    <col min="93" max="93" width="12.875" customWidth="1"/>
    <col min="94" max="94" width="21.625" customWidth="1"/>
    <col min="95" max="95" width="12.875" customWidth="1"/>
    <col min="96" max="96" width="21.625" customWidth="1"/>
    <col min="97" max="97" width="12.875" customWidth="1"/>
    <col min="98" max="98" width="21.625" customWidth="1"/>
    <col min="99" max="99" width="12.875" customWidth="1"/>
    <col min="100" max="100" width="21.625" customWidth="1"/>
    <col min="101" max="101" width="12.875" bestFit="1" customWidth="1"/>
    <col min="102" max="102" width="40.75" bestFit="1" customWidth="1"/>
    <col min="103" max="103" width="10.875" bestFit="1" customWidth="1"/>
    <col min="104" max="104" width="19.75" bestFit="1" customWidth="1"/>
    <col min="105" max="105" width="10.875" bestFit="1" customWidth="1"/>
    <col min="106" max="106" width="15.75" bestFit="1" customWidth="1"/>
    <col min="107" max="107" width="10.875" bestFit="1" customWidth="1"/>
    <col min="108" max="108" width="9.875" bestFit="1" customWidth="1"/>
    <col min="109" max="109" width="12.875" bestFit="1" customWidth="1"/>
    <col min="110" max="110" width="9.875" bestFit="1" customWidth="1"/>
    <col min="111" max="111" width="12.875" bestFit="1" customWidth="1"/>
    <col min="112" max="112" width="9.875" bestFit="1" customWidth="1"/>
    <col min="113" max="113" width="12.875" bestFit="1" customWidth="1"/>
    <col min="114" max="114" width="24.625" bestFit="1" customWidth="1"/>
    <col min="115" max="115" width="12.875" bestFit="1" customWidth="1"/>
    <col min="116" max="116" width="29.125" bestFit="1" customWidth="1"/>
    <col min="117" max="117" width="12.875" bestFit="1" customWidth="1"/>
    <col min="118" max="118" width="29.875" bestFit="1" customWidth="1"/>
    <col min="119" max="119" width="12.875" bestFit="1" customWidth="1"/>
    <col min="120" max="120" width="15.25" bestFit="1" customWidth="1"/>
    <col min="121" max="121" width="10.875" bestFit="1" customWidth="1"/>
    <col min="122" max="122" width="15.25" bestFit="1" customWidth="1"/>
    <col min="123" max="123" width="12.875" bestFit="1" customWidth="1"/>
    <col min="124" max="124" width="15.25" bestFit="1" customWidth="1"/>
    <col min="125" max="125" width="12.875" bestFit="1" customWidth="1"/>
    <col min="126" max="126" width="24.125" bestFit="1" customWidth="1"/>
    <col min="127" max="127" width="10.875" bestFit="1" customWidth="1"/>
    <col min="128" max="128" width="24.125" bestFit="1" customWidth="1"/>
    <col min="129" max="129" width="12.875" bestFit="1" customWidth="1"/>
    <col min="130" max="130" width="24.125" bestFit="1" customWidth="1"/>
    <col min="131" max="131" width="12.875" bestFit="1" customWidth="1"/>
    <col min="132" max="132" width="24.125" bestFit="1" customWidth="1"/>
    <col min="133" max="133" width="12.875" bestFit="1" customWidth="1"/>
    <col min="134" max="134" width="24.125" bestFit="1" customWidth="1"/>
    <col min="135" max="135" width="12.875" bestFit="1" customWidth="1"/>
    <col min="136" max="136" width="15.25" bestFit="1" customWidth="1"/>
    <col min="137" max="137" width="10.875" bestFit="1" customWidth="1"/>
    <col min="138" max="138" width="15.25" bestFit="1" customWidth="1"/>
    <col min="139" max="139" width="12.875" bestFit="1" customWidth="1"/>
    <col min="140" max="140" width="15.25" bestFit="1" customWidth="1"/>
    <col min="141" max="141" width="12.875" bestFit="1" customWidth="1"/>
    <col min="142" max="142" width="23.75" bestFit="1" customWidth="1"/>
    <col min="143" max="143" width="10.875" bestFit="1" customWidth="1"/>
    <col min="144" max="144" width="19.25" bestFit="1" customWidth="1"/>
    <col min="145" max="145" width="10.875" bestFit="1" customWidth="1"/>
    <col min="146" max="146" width="16" bestFit="1" customWidth="1"/>
    <col min="147" max="147" width="10.875" bestFit="1" customWidth="1"/>
    <col min="148" max="148" width="21.75" bestFit="1" customWidth="1"/>
    <col min="149" max="149" width="10.875" bestFit="1" customWidth="1"/>
    <col min="150" max="150" width="20" bestFit="1" customWidth="1"/>
    <col min="151" max="151" width="10.875" bestFit="1" customWidth="1"/>
    <col min="152" max="152" width="11.125" bestFit="1" customWidth="1"/>
    <col min="153" max="153" width="10.875" bestFit="1" customWidth="1"/>
    <col min="154" max="154" width="30" bestFit="1" customWidth="1"/>
    <col min="155" max="155" width="10.875" bestFit="1" customWidth="1"/>
    <col min="156" max="156" width="30" bestFit="1" customWidth="1"/>
    <col min="157" max="157" width="12.875" bestFit="1" customWidth="1"/>
    <col min="158" max="158" width="30" bestFit="1" customWidth="1"/>
    <col min="159" max="159" width="12.875" bestFit="1" customWidth="1"/>
    <col min="160" max="160" width="30" bestFit="1" customWidth="1"/>
    <col min="161" max="161" width="12.875" bestFit="1" customWidth="1"/>
    <col min="162" max="162" width="29.125" bestFit="1" customWidth="1"/>
    <col min="163" max="163" width="10.875" bestFit="1" customWidth="1"/>
    <col min="164" max="164" width="12.75" bestFit="1" customWidth="1"/>
    <col min="165" max="165" width="10.875" bestFit="1" customWidth="1"/>
    <col min="166" max="166" width="16" bestFit="1" customWidth="1"/>
    <col min="167" max="167" width="10.875" bestFit="1" customWidth="1"/>
    <col min="168" max="168" width="26.125" bestFit="1" customWidth="1"/>
    <col min="169" max="169" width="10.875" bestFit="1" customWidth="1"/>
    <col min="170" max="170" width="26.125" bestFit="1" customWidth="1"/>
    <col min="171" max="171" width="12.875" bestFit="1" customWidth="1"/>
    <col min="172" max="172" width="25.125" bestFit="1" customWidth="1"/>
    <col min="173" max="173" width="10.875" bestFit="1" customWidth="1"/>
    <col min="174" max="174" width="28.875" bestFit="1" customWidth="1"/>
    <col min="175" max="175" width="10.875" bestFit="1" customWidth="1"/>
    <col min="176" max="176" width="40.375" bestFit="1" customWidth="1"/>
    <col min="177" max="177" width="10.875" bestFit="1" customWidth="1"/>
    <col min="178" max="178" width="9.875" bestFit="1" customWidth="1"/>
    <col min="179" max="179" width="12.875" bestFit="1" customWidth="1"/>
    <col min="180" max="180" width="17.875" bestFit="1" customWidth="1"/>
    <col min="181" max="181" width="10.875" bestFit="1" customWidth="1"/>
    <col min="182" max="182" width="26" bestFit="1" customWidth="1"/>
    <col min="183" max="183" width="10.875" bestFit="1" customWidth="1"/>
    <col min="184" max="184" width="17.25" bestFit="1" customWidth="1"/>
    <col min="185" max="185" width="10.875" bestFit="1" customWidth="1"/>
    <col min="186" max="186" width="28.75" bestFit="1" customWidth="1"/>
    <col min="187" max="187" width="10.875" bestFit="1" customWidth="1"/>
    <col min="188" max="188" width="22.75" bestFit="1" customWidth="1"/>
    <col min="189" max="189" width="12.875" bestFit="1" customWidth="1"/>
    <col min="190" max="190" width="26.625" bestFit="1" customWidth="1"/>
    <col min="191" max="191" width="10.875" bestFit="1" customWidth="1"/>
    <col min="192" max="192" width="24.125" bestFit="1" customWidth="1"/>
    <col min="193" max="193" width="10.875" bestFit="1" customWidth="1"/>
    <col min="194" max="194" width="29.125" bestFit="1" customWidth="1"/>
    <col min="195" max="195" width="10.875" bestFit="1" customWidth="1"/>
    <col min="196" max="196" width="23" bestFit="1" customWidth="1"/>
    <col min="197" max="197" width="10.875" bestFit="1" customWidth="1"/>
    <col min="198" max="198" width="23" bestFit="1" customWidth="1"/>
    <col min="199" max="199" width="12.875" bestFit="1" customWidth="1"/>
    <col min="200" max="200" width="11.25" bestFit="1" customWidth="1"/>
  </cols>
  <sheetData>
    <row r="1" spans="1:4" x14ac:dyDescent="0.25">
      <c r="A1" t="s">
        <v>4329</v>
      </c>
      <c r="B1" s="14" t="s">
        <v>4330</v>
      </c>
    </row>
    <row r="3" spans="1:4" x14ac:dyDescent="0.25">
      <c r="A3" t="s">
        <v>4293</v>
      </c>
      <c r="B3" s="14" t="s">
        <v>4331</v>
      </c>
      <c r="C3" s="14" t="s">
        <v>4332</v>
      </c>
      <c r="D3" s="14" t="s">
        <v>4333</v>
      </c>
    </row>
    <row r="4" spans="1:4" x14ac:dyDescent="0.25">
      <c r="A4" s="198" t="s">
        <v>8</v>
      </c>
      <c r="B4" s="14">
        <v>39416787</v>
      </c>
      <c r="C4" s="14">
        <v>43148560.791200005</v>
      </c>
      <c r="D4" s="14">
        <v>44583900.895099998</v>
      </c>
    </row>
    <row r="5" spans="1:4" x14ac:dyDescent="0.25">
      <c r="A5" s="198" t="s">
        <v>6</v>
      </c>
      <c r="B5" s="14">
        <v>7701494</v>
      </c>
      <c r="C5" s="14">
        <v>8499479.1363066658</v>
      </c>
      <c r="D5" s="14">
        <v>8933006.5581500009</v>
      </c>
    </row>
    <row r="6" spans="1:4" x14ac:dyDescent="0.25">
      <c r="A6" s="198" t="s">
        <v>7</v>
      </c>
      <c r="B6" s="14">
        <v>23712813</v>
      </c>
      <c r="C6" s="14">
        <v>28662805.453200005</v>
      </c>
      <c r="D6" s="14">
        <v>29653455.961600006</v>
      </c>
    </row>
    <row r="7" spans="1:4" x14ac:dyDescent="0.25">
      <c r="A7" s="198" t="s">
        <v>13</v>
      </c>
      <c r="B7" s="14">
        <v>560924</v>
      </c>
      <c r="C7" s="14">
        <v>916346.11920000007</v>
      </c>
      <c r="D7" s="14">
        <v>938800.25549999997</v>
      </c>
    </row>
    <row r="8" spans="1:4" x14ac:dyDescent="0.25">
      <c r="A8" s="198" t="s">
        <v>5</v>
      </c>
      <c r="B8" s="14">
        <v>9037143</v>
      </c>
      <c r="C8" s="14">
        <v>10182459.147712</v>
      </c>
      <c r="D8" s="14">
        <v>10641617.413258001</v>
      </c>
    </row>
    <row r="9" spans="1:4" x14ac:dyDescent="0.25">
      <c r="A9" s="198" t="s">
        <v>11</v>
      </c>
      <c r="B9" s="14">
        <v>8470656</v>
      </c>
      <c r="C9" s="14">
        <v>9201727.0477333292</v>
      </c>
      <c r="D9" s="14">
        <v>9542942.2335999999</v>
      </c>
    </row>
    <row r="10" spans="1:4" x14ac:dyDescent="0.25">
      <c r="A10" s="198" t="s">
        <v>120</v>
      </c>
      <c r="B10" s="14">
        <v>8513083</v>
      </c>
      <c r="C10" s="14">
        <v>10236537.302000001</v>
      </c>
      <c r="D10" s="14">
        <v>10622882.739799999</v>
      </c>
    </row>
    <row r="11" spans="1:4" x14ac:dyDescent="0.25">
      <c r="A11" s="198" t="s">
        <v>15</v>
      </c>
      <c r="B11" s="14">
        <v>7771173</v>
      </c>
      <c r="C11" s="14">
        <v>8463803.2570666671</v>
      </c>
      <c r="D11" s="14">
        <v>8722146.2921999991</v>
      </c>
    </row>
    <row r="12" spans="1:4" x14ac:dyDescent="0.25">
      <c r="A12" s="198" t="s">
        <v>12</v>
      </c>
      <c r="B12" s="14">
        <v>2330562</v>
      </c>
      <c r="C12" s="14">
        <v>2682445.398</v>
      </c>
      <c r="D12" s="14">
        <v>2805388.1122000003</v>
      </c>
    </row>
    <row r="13" spans="1:4" x14ac:dyDescent="0.25">
      <c r="A13" s="198" t="s">
        <v>14</v>
      </c>
      <c r="B13" s="14">
        <v>3696118</v>
      </c>
      <c r="C13" s="14">
        <v>4369797.2051999997</v>
      </c>
      <c r="D13" s="14">
        <v>4532993.7853999995</v>
      </c>
    </row>
    <row r="14" spans="1:4" x14ac:dyDescent="0.25">
      <c r="A14" s="198" t="s">
        <v>10</v>
      </c>
      <c r="B14" s="14">
        <v>12508773</v>
      </c>
      <c r="C14" s="14">
        <v>14436400.741005329</v>
      </c>
      <c r="D14" s="14">
        <v>14853080.975958001</v>
      </c>
    </row>
    <row r="15" spans="1:4" x14ac:dyDescent="0.25">
      <c r="A15" s="198" t="s">
        <v>9</v>
      </c>
      <c r="B15" s="14">
        <v>130571289</v>
      </c>
      <c r="C15" s="14">
        <v>142782393.64234674</v>
      </c>
      <c r="D15" s="14">
        <v>148997602.86374497</v>
      </c>
    </row>
    <row r="16" spans="1:4" x14ac:dyDescent="0.25">
      <c r="A16" s="198" t="s">
        <v>4328</v>
      </c>
      <c r="B16" s="14">
        <v>254290815</v>
      </c>
      <c r="C16" s="14">
        <v>283582755.24097073</v>
      </c>
      <c r="D16" s="14">
        <v>294827818.08651102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11" sqref="B11:D11"/>
    </sheetView>
  </sheetViews>
  <sheetFormatPr defaultRowHeight="14.3" x14ac:dyDescent="0.25"/>
  <cols>
    <col min="1" max="1" width="33.875" customWidth="1"/>
    <col min="2" max="2" width="19.875" style="12" customWidth="1"/>
    <col min="3" max="4" width="18.75" style="12" customWidth="1"/>
    <col min="5" max="5" width="19.375" customWidth="1"/>
    <col min="6" max="6" width="14.875" customWidth="1"/>
    <col min="7" max="7" width="8.75" customWidth="1"/>
    <col min="8" max="8" width="23.375" customWidth="1"/>
    <col min="9" max="9" width="8.75" customWidth="1"/>
    <col min="10" max="10" width="11.75" customWidth="1"/>
    <col min="11" max="11" width="24.375" customWidth="1"/>
    <col min="12" max="12" width="26.125" customWidth="1"/>
    <col min="13" max="13" width="11.25" customWidth="1"/>
    <col min="14" max="14" width="17.875" customWidth="1"/>
    <col min="15" max="15" width="23.75" customWidth="1"/>
    <col min="16" max="16" width="9.75" customWidth="1"/>
    <col min="17" max="17" width="20" customWidth="1"/>
    <col min="18" max="18" width="21.75" customWidth="1"/>
    <col min="19" max="19" width="5.75" customWidth="1"/>
    <col min="20" max="20" width="4.25" customWidth="1"/>
    <col min="21" max="21" width="24.125" customWidth="1"/>
    <col min="22" max="22" width="26" customWidth="1"/>
    <col min="23" max="23" width="24.625" customWidth="1"/>
    <col min="24" max="24" width="16" customWidth="1"/>
    <col min="25" max="25" width="19.25" customWidth="1"/>
    <col min="26" max="26" width="24.25" customWidth="1"/>
    <col min="27" max="27" width="16" customWidth="1"/>
    <col min="28" max="28" width="19.375" customWidth="1"/>
    <col min="29" max="29" width="14.875" customWidth="1"/>
    <col min="30" max="30" width="8.75" customWidth="1"/>
    <col min="31" max="31" width="28.125" customWidth="1"/>
    <col min="32" max="32" width="42.25" customWidth="1"/>
    <col min="33" max="33" width="21.625" customWidth="1"/>
    <col min="34" max="34" width="30" customWidth="1"/>
    <col min="35" max="35" width="23" customWidth="1"/>
    <col min="36" max="36" width="29.125" customWidth="1"/>
    <col min="37" max="37" width="39.25" customWidth="1"/>
    <col min="38" max="38" width="29.125" customWidth="1"/>
    <col min="39" max="39" width="40.375" customWidth="1"/>
    <col min="40" max="40" width="28.875" customWidth="1"/>
    <col min="41" max="41" width="23.375" customWidth="1"/>
    <col min="42" max="42" width="21" customWidth="1"/>
    <col min="43" max="43" width="22.75" customWidth="1"/>
    <col min="44" max="44" width="16" customWidth="1"/>
    <col min="45" max="45" width="15.25" customWidth="1"/>
    <col min="46" max="46" width="40.75" customWidth="1"/>
    <col min="47" max="47" width="8.125" customWidth="1"/>
    <col min="48" max="48" width="8.75" customWidth="1"/>
    <col min="49" max="49" width="29.875" customWidth="1"/>
    <col min="50" max="50" width="12.75" customWidth="1"/>
    <col min="51" max="51" width="11.75" customWidth="1"/>
    <col min="52" max="52" width="24.375" customWidth="1"/>
    <col min="53" max="53" width="26.125" customWidth="1"/>
    <col min="54" max="54" width="23.125" customWidth="1"/>
    <col min="55" max="55" width="17.25" customWidth="1"/>
    <col min="56" max="56" width="26.125" customWidth="1"/>
    <col min="57" max="58" width="15.25" customWidth="1"/>
    <col min="59" max="59" width="28.75" customWidth="1"/>
    <col min="60" max="60" width="15.75" customWidth="1"/>
    <col min="61" max="61" width="6.625" customWidth="1"/>
    <col min="62" max="62" width="11.25" customWidth="1"/>
    <col min="63" max="63" width="12.875" customWidth="1"/>
    <col min="64" max="64" width="21.625" customWidth="1"/>
    <col min="65" max="65" width="12.875" customWidth="1"/>
    <col min="66" max="66" width="21.625" customWidth="1"/>
    <col min="67" max="67" width="12.875" customWidth="1"/>
    <col min="68" max="68" width="21.625" customWidth="1"/>
    <col min="69" max="69" width="12.875" customWidth="1"/>
    <col min="70" max="70" width="21.625" customWidth="1"/>
    <col min="71" max="71" width="12.875" customWidth="1"/>
    <col min="72" max="72" width="21.625" customWidth="1"/>
    <col min="73" max="73" width="12.875" customWidth="1"/>
    <col min="74" max="74" width="21.625" customWidth="1"/>
    <col min="75" max="75" width="12.875" customWidth="1"/>
    <col min="76" max="76" width="21.625" customWidth="1"/>
    <col min="77" max="77" width="12.875" customWidth="1"/>
    <col min="78" max="78" width="21.625" customWidth="1"/>
    <col min="79" max="79" width="12.875" customWidth="1"/>
    <col min="80" max="80" width="31.375" customWidth="1"/>
    <col min="81" max="81" width="12.875" customWidth="1"/>
    <col min="82" max="82" width="21.625" customWidth="1"/>
    <col min="83" max="83" width="12.875" customWidth="1"/>
    <col min="84" max="84" width="21.625" customWidth="1"/>
    <col min="85" max="85" width="12.875" customWidth="1"/>
    <col min="86" max="86" width="21.625" customWidth="1"/>
    <col min="87" max="87" width="12.875" customWidth="1"/>
    <col min="88" max="88" width="21.625" customWidth="1"/>
    <col min="89" max="89" width="12.875" customWidth="1"/>
    <col min="90" max="90" width="21.625" customWidth="1"/>
    <col min="91" max="91" width="12.875" customWidth="1"/>
    <col min="92" max="92" width="21.625" customWidth="1"/>
    <col min="93" max="93" width="12.875" customWidth="1"/>
    <col min="94" max="94" width="21.625" customWidth="1"/>
    <col min="95" max="95" width="12.875" customWidth="1"/>
    <col min="96" max="96" width="21.625" customWidth="1"/>
    <col min="97" max="97" width="12.875" customWidth="1"/>
    <col min="98" max="98" width="21.625" customWidth="1"/>
    <col min="99" max="99" width="12.875" customWidth="1"/>
    <col min="100" max="100" width="21.625" customWidth="1"/>
    <col min="101" max="101" width="12.875" bestFit="1" customWidth="1"/>
    <col min="102" max="102" width="40.75" bestFit="1" customWidth="1"/>
    <col min="103" max="103" width="10.875" bestFit="1" customWidth="1"/>
    <col min="104" max="104" width="19.75" bestFit="1" customWidth="1"/>
    <col min="105" max="105" width="10.875" bestFit="1" customWidth="1"/>
    <col min="106" max="106" width="15.75" bestFit="1" customWidth="1"/>
    <col min="107" max="107" width="10.875" bestFit="1" customWidth="1"/>
    <col min="108" max="108" width="9.875" bestFit="1" customWidth="1"/>
    <col min="109" max="109" width="12.875" bestFit="1" customWidth="1"/>
    <col min="110" max="110" width="9.875" bestFit="1" customWidth="1"/>
    <col min="111" max="111" width="12.875" bestFit="1" customWidth="1"/>
    <col min="112" max="112" width="9.875" bestFit="1" customWidth="1"/>
    <col min="113" max="113" width="12.875" bestFit="1" customWidth="1"/>
    <col min="114" max="114" width="24.625" bestFit="1" customWidth="1"/>
    <col min="115" max="115" width="12.875" bestFit="1" customWidth="1"/>
    <col min="116" max="116" width="29.125" bestFit="1" customWidth="1"/>
    <col min="117" max="117" width="12.875" bestFit="1" customWidth="1"/>
    <col min="118" max="118" width="29.875" bestFit="1" customWidth="1"/>
    <col min="119" max="119" width="12.875" bestFit="1" customWidth="1"/>
    <col min="120" max="120" width="15.25" bestFit="1" customWidth="1"/>
    <col min="121" max="121" width="10.875" bestFit="1" customWidth="1"/>
    <col min="122" max="122" width="15.25" bestFit="1" customWidth="1"/>
    <col min="123" max="123" width="12.875" bestFit="1" customWidth="1"/>
    <col min="124" max="124" width="15.25" bestFit="1" customWidth="1"/>
    <col min="125" max="125" width="12.875" bestFit="1" customWidth="1"/>
    <col min="126" max="126" width="24.125" bestFit="1" customWidth="1"/>
    <col min="127" max="127" width="10.875" bestFit="1" customWidth="1"/>
    <col min="128" max="128" width="24.125" bestFit="1" customWidth="1"/>
    <col min="129" max="129" width="12.875" bestFit="1" customWidth="1"/>
    <col min="130" max="130" width="24.125" bestFit="1" customWidth="1"/>
    <col min="131" max="131" width="12.875" bestFit="1" customWidth="1"/>
    <col min="132" max="132" width="24.125" bestFit="1" customWidth="1"/>
    <col min="133" max="133" width="12.875" bestFit="1" customWidth="1"/>
    <col min="134" max="134" width="24.125" bestFit="1" customWidth="1"/>
    <col min="135" max="135" width="12.875" bestFit="1" customWidth="1"/>
    <col min="136" max="136" width="15.25" bestFit="1" customWidth="1"/>
    <col min="137" max="137" width="10.875" bestFit="1" customWidth="1"/>
    <col min="138" max="138" width="15.25" bestFit="1" customWidth="1"/>
    <col min="139" max="139" width="12.875" bestFit="1" customWidth="1"/>
    <col min="140" max="140" width="15.25" bestFit="1" customWidth="1"/>
    <col min="141" max="141" width="12.875" bestFit="1" customWidth="1"/>
    <col min="142" max="142" width="23.75" bestFit="1" customWidth="1"/>
    <col min="143" max="143" width="10.875" bestFit="1" customWidth="1"/>
    <col min="144" max="144" width="19.25" bestFit="1" customWidth="1"/>
    <col min="145" max="145" width="10.875" bestFit="1" customWidth="1"/>
    <col min="146" max="146" width="16" bestFit="1" customWidth="1"/>
    <col min="147" max="147" width="10.875" bestFit="1" customWidth="1"/>
    <col min="148" max="148" width="21.75" bestFit="1" customWidth="1"/>
    <col min="149" max="149" width="10.875" bestFit="1" customWidth="1"/>
    <col min="150" max="150" width="20" bestFit="1" customWidth="1"/>
    <col min="151" max="151" width="10.875" bestFit="1" customWidth="1"/>
    <col min="152" max="152" width="11.125" bestFit="1" customWidth="1"/>
    <col min="153" max="153" width="10.875" bestFit="1" customWidth="1"/>
    <col min="154" max="154" width="30" bestFit="1" customWidth="1"/>
    <col min="155" max="155" width="10.875" bestFit="1" customWidth="1"/>
    <col min="156" max="156" width="30" bestFit="1" customWidth="1"/>
    <col min="157" max="157" width="12.875" bestFit="1" customWidth="1"/>
    <col min="158" max="158" width="30" bestFit="1" customWidth="1"/>
    <col min="159" max="159" width="12.875" bestFit="1" customWidth="1"/>
    <col min="160" max="160" width="30" bestFit="1" customWidth="1"/>
    <col min="161" max="161" width="12.875" bestFit="1" customWidth="1"/>
    <col min="162" max="162" width="29.125" bestFit="1" customWidth="1"/>
    <col min="163" max="163" width="10.875" bestFit="1" customWidth="1"/>
    <col min="164" max="164" width="12.75" bestFit="1" customWidth="1"/>
    <col min="165" max="165" width="10.875" bestFit="1" customWidth="1"/>
    <col min="166" max="166" width="16" bestFit="1" customWidth="1"/>
    <col min="167" max="167" width="10.875" bestFit="1" customWidth="1"/>
    <col min="168" max="168" width="26.125" bestFit="1" customWidth="1"/>
    <col min="169" max="169" width="10.875" bestFit="1" customWidth="1"/>
    <col min="170" max="170" width="26.125" bestFit="1" customWidth="1"/>
    <col min="171" max="171" width="12.875" bestFit="1" customWidth="1"/>
    <col min="172" max="172" width="25.125" bestFit="1" customWidth="1"/>
    <col min="173" max="173" width="10.875" bestFit="1" customWidth="1"/>
    <col min="174" max="174" width="28.875" bestFit="1" customWidth="1"/>
    <col min="175" max="175" width="10.875" bestFit="1" customWidth="1"/>
    <col min="176" max="176" width="40.375" bestFit="1" customWidth="1"/>
    <col min="177" max="177" width="10.875" bestFit="1" customWidth="1"/>
    <col min="178" max="178" width="9.875" bestFit="1" customWidth="1"/>
    <col min="179" max="179" width="12.875" bestFit="1" customWidth="1"/>
    <col min="180" max="180" width="17.875" bestFit="1" customWidth="1"/>
    <col min="181" max="181" width="10.875" bestFit="1" customWidth="1"/>
    <col min="182" max="182" width="26" bestFit="1" customWidth="1"/>
    <col min="183" max="183" width="10.875" bestFit="1" customWidth="1"/>
    <col min="184" max="184" width="17.25" bestFit="1" customWidth="1"/>
    <col min="185" max="185" width="10.875" bestFit="1" customWidth="1"/>
    <col min="186" max="186" width="28.75" bestFit="1" customWidth="1"/>
    <col min="187" max="187" width="10.875" bestFit="1" customWidth="1"/>
    <col min="188" max="188" width="22.75" bestFit="1" customWidth="1"/>
    <col min="189" max="189" width="12.875" bestFit="1" customWidth="1"/>
    <col min="190" max="190" width="26.625" bestFit="1" customWidth="1"/>
    <col min="191" max="191" width="10.875" bestFit="1" customWidth="1"/>
    <col min="192" max="192" width="24.125" bestFit="1" customWidth="1"/>
    <col min="193" max="193" width="10.875" bestFit="1" customWidth="1"/>
    <col min="194" max="194" width="29.125" bestFit="1" customWidth="1"/>
    <col min="195" max="195" width="10.875" bestFit="1" customWidth="1"/>
    <col min="196" max="196" width="23" bestFit="1" customWidth="1"/>
    <col min="197" max="197" width="10.875" bestFit="1" customWidth="1"/>
    <col min="198" max="198" width="23" bestFit="1" customWidth="1"/>
    <col min="199" max="199" width="12.875" bestFit="1" customWidth="1"/>
    <col min="200" max="200" width="11.25" bestFit="1" customWidth="1"/>
  </cols>
  <sheetData>
    <row r="1" spans="1:4" x14ac:dyDescent="0.25">
      <c r="A1" t="s">
        <v>4329</v>
      </c>
      <c r="B1" s="14" t="s">
        <v>4330</v>
      </c>
    </row>
    <row r="3" spans="1:4" x14ac:dyDescent="0.25">
      <c r="A3" t="s">
        <v>4293</v>
      </c>
      <c r="B3" s="14" t="s">
        <v>4331</v>
      </c>
      <c r="C3" s="14" t="s">
        <v>4332</v>
      </c>
      <c r="D3" s="14" t="s">
        <v>4333</v>
      </c>
    </row>
    <row r="4" spans="1:4" x14ac:dyDescent="0.25">
      <c r="A4" s="198" t="s">
        <v>8</v>
      </c>
      <c r="B4" s="14">
        <v>39861137</v>
      </c>
      <c r="C4" s="14">
        <v>43603260.791200005</v>
      </c>
      <c r="D4" s="14">
        <v>45035600.895099998</v>
      </c>
    </row>
    <row r="5" spans="1:4" x14ac:dyDescent="0.25">
      <c r="A5" s="198" t="s">
        <v>6</v>
      </c>
      <c r="B5" s="14">
        <v>7722494</v>
      </c>
      <c r="C5" s="14">
        <v>8499979.1363066658</v>
      </c>
      <c r="D5" s="14">
        <v>8933506.5581500009</v>
      </c>
    </row>
    <row r="6" spans="1:4" x14ac:dyDescent="0.25">
      <c r="A6" s="198" t="s">
        <v>7</v>
      </c>
      <c r="B6" s="14">
        <v>23712813</v>
      </c>
      <c r="C6" s="14">
        <v>28662805.453200005</v>
      </c>
      <c r="D6" s="14">
        <v>29653455.961600006</v>
      </c>
    </row>
    <row r="7" spans="1:4" x14ac:dyDescent="0.25">
      <c r="A7" s="198" t="s">
        <v>13</v>
      </c>
      <c r="B7" s="14">
        <v>560924</v>
      </c>
      <c r="C7" s="14">
        <v>916346.11920000007</v>
      </c>
      <c r="D7" s="14">
        <v>938800.25549999997</v>
      </c>
    </row>
    <row r="8" spans="1:4" x14ac:dyDescent="0.25">
      <c r="A8" s="198" t="s">
        <v>5</v>
      </c>
      <c r="B8" s="14">
        <v>9058143</v>
      </c>
      <c r="C8" s="14">
        <v>10207959.147712</v>
      </c>
      <c r="D8" s="14">
        <v>10665117.413258001</v>
      </c>
    </row>
    <row r="9" spans="1:4" x14ac:dyDescent="0.25">
      <c r="A9" s="198" t="s">
        <v>11</v>
      </c>
      <c r="B9" s="14">
        <v>8480656</v>
      </c>
      <c r="C9" s="14">
        <v>9211727.0477333292</v>
      </c>
      <c r="D9" s="14">
        <v>9552942.2335999999</v>
      </c>
    </row>
    <row r="10" spans="1:4" x14ac:dyDescent="0.25">
      <c r="A10" s="198" t="s">
        <v>120</v>
      </c>
      <c r="B10" s="14">
        <v>8519083</v>
      </c>
      <c r="C10" s="14">
        <v>10242537.302000001</v>
      </c>
      <c r="D10" s="14">
        <v>10628882.739799999</v>
      </c>
    </row>
    <row r="11" spans="1:4" x14ac:dyDescent="0.25">
      <c r="A11" s="198" t="s">
        <v>15</v>
      </c>
      <c r="B11" s="14">
        <v>7773613</v>
      </c>
      <c r="C11" s="14">
        <v>8470003.2570666671</v>
      </c>
      <c r="D11" s="14">
        <v>8729846.2921999991</v>
      </c>
    </row>
    <row r="12" spans="1:4" x14ac:dyDescent="0.25">
      <c r="A12" s="198" t="s">
        <v>12</v>
      </c>
      <c r="B12" s="14">
        <v>2330562</v>
      </c>
      <c r="C12" s="14">
        <v>2682445.398</v>
      </c>
      <c r="D12" s="14">
        <v>2805388.1122000003</v>
      </c>
    </row>
    <row r="13" spans="1:4" x14ac:dyDescent="0.25">
      <c r="A13" s="198" t="s">
        <v>14</v>
      </c>
      <c r="B13" s="14">
        <v>3696118</v>
      </c>
      <c r="C13" s="14">
        <v>4369797.2051999997</v>
      </c>
      <c r="D13" s="14">
        <v>4532993.7853999995</v>
      </c>
    </row>
    <row r="14" spans="1:4" x14ac:dyDescent="0.25">
      <c r="A14" s="198" t="s">
        <v>10</v>
      </c>
      <c r="B14" s="14">
        <v>12601073</v>
      </c>
      <c r="C14" s="14">
        <v>14515400.741005329</v>
      </c>
      <c r="D14" s="14">
        <v>14945080.975958001</v>
      </c>
    </row>
    <row r="15" spans="1:4" x14ac:dyDescent="0.25">
      <c r="A15" s="198" t="s">
        <v>9</v>
      </c>
      <c r="B15" s="14">
        <v>138335495</v>
      </c>
      <c r="C15" s="14">
        <v>151264093.64234674</v>
      </c>
      <c r="D15" s="14">
        <v>157516502.86374497</v>
      </c>
    </row>
    <row r="16" spans="1:4" x14ac:dyDescent="0.25">
      <c r="A16" s="198" t="s">
        <v>4328</v>
      </c>
      <c r="B16" s="14">
        <v>262652111</v>
      </c>
      <c r="C16" s="14">
        <v>292646355.24097073</v>
      </c>
      <c r="D16" s="14">
        <v>303938118.08651102</v>
      </c>
    </row>
    <row r="18" spans="1:1" x14ac:dyDescent="0.25">
      <c r="A18" s="198" t="s">
        <v>4334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95"/>
  <sheetViews>
    <sheetView topLeftCell="A28" workbookViewId="0">
      <selection activeCell="C50" sqref="C50:C56"/>
    </sheetView>
  </sheetViews>
  <sheetFormatPr defaultRowHeight="14.3" x14ac:dyDescent="0.25"/>
  <cols>
    <col min="1" max="1" width="11.125" bestFit="1" customWidth="1"/>
    <col min="2" max="2" width="49.25" bestFit="1" customWidth="1"/>
    <col min="3" max="3" width="18.25" style="247" bestFit="1" customWidth="1"/>
    <col min="4" max="5" width="17" style="247" bestFit="1" customWidth="1"/>
  </cols>
  <sheetData>
    <row r="1" spans="1:5" x14ac:dyDescent="0.25">
      <c r="A1" t="s">
        <v>145</v>
      </c>
      <c r="B1" t="s">
        <v>4330</v>
      </c>
    </row>
    <row r="3" spans="1:5" x14ac:dyDescent="0.25">
      <c r="A3" t="s">
        <v>4268</v>
      </c>
      <c r="B3" t="s">
        <v>4414</v>
      </c>
      <c r="C3" s="247" t="s">
        <v>4331</v>
      </c>
      <c r="D3" s="247" t="s">
        <v>4332</v>
      </c>
      <c r="E3" s="247" t="s">
        <v>4333</v>
      </c>
    </row>
    <row r="4" spans="1:5" x14ac:dyDescent="0.25">
      <c r="A4" t="s">
        <v>4415</v>
      </c>
      <c r="B4" t="s">
        <v>4416</v>
      </c>
      <c r="C4" s="247">
        <v>158672062</v>
      </c>
      <c r="D4" s="247">
        <v>165353919.27081403</v>
      </c>
      <c r="E4" s="247">
        <v>169115714.32343498</v>
      </c>
    </row>
    <row r="5" spans="1:5" x14ac:dyDescent="0.25">
      <c r="A5" t="s">
        <v>4417</v>
      </c>
      <c r="B5" t="s">
        <v>4418</v>
      </c>
      <c r="C5" s="247">
        <v>6018755</v>
      </c>
      <c r="D5" s="247">
        <v>6555400</v>
      </c>
      <c r="E5" s="247">
        <v>6593000</v>
      </c>
    </row>
    <row r="6" spans="1:5" x14ac:dyDescent="0.25">
      <c r="A6" t="s">
        <v>4419</v>
      </c>
      <c r="B6" t="s">
        <v>4420</v>
      </c>
      <c r="C6" s="247">
        <v>50139</v>
      </c>
      <c r="D6" s="247">
        <v>142300</v>
      </c>
      <c r="E6" s="247">
        <v>142800</v>
      </c>
    </row>
    <row r="7" spans="1:5" x14ac:dyDescent="0.25">
      <c r="A7" t="s">
        <v>4421</v>
      </c>
      <c r="B7" t="s">
        <v>4208</v>
      </c>
      <c r="C7" s="247">
        <v>1467098</v>
      </c>
      <c r="D7" s="247">
        <v>1674800</v>
      </c>
      <c r="E7" s="247">
        <v>1683100</v>
      </c>
    </row>
    <row r="8" spans="1:5" x14ac:dyDescent="0.25">
      <c r="A8" t="s">
        <v>4520</v>
      </c>
      <c r="B8" t="s">
        <v>4301</v>
      </c>
      <c r="C8" s="247">
        <v>87776</v>
      </c>
      <c r="D8" s="247">
        <v>65200</v>
      </c>
      <c r="E8" s="247">
        <v>61900</v>
      </c>
    </row>
    <row r="9" spans="1:5" x14ac:dyDescent="0.25">
      <c r="A9" t="s">
        <v>4422</v>
      </c>
      <c r="B9" t="s">
        <v>4423</v>
      </c>
      <c r="C9" s="247">
        <v>737528</v>
      </c>
      <c r="D9" s="247">
        <v>625900</v>
      </c>
      <c r="E9" s="247">
        <v>629500</v>
      </c>
    </row>
    <row r="10" spans="1:5" hidden="1" x14ac:dyDescent="0.25">
      <c r="A10" t="s">
        <v>4424</v>
      </c>
      <c r="B10" t="s">
        <v>4425</v>
      </c>
      <c r="C10" s="247">
        <v>0</v>
      </c>
      <c r="D10" s="247">
        <v>0</v>
      </c>
      <c r="E10" s="247">
        <v>0</v>
      </c>
    </row>
    <row r="11" spans="1:5" hidden="1" x14ac:dyDescent="0.25">
      <c r="A11" t="s">
        <v>4426</v>
      </c>
      <c r="B11" t="s">
        <v>4427</v>
      </c>
      <c r="C11" s="247">
        <v>0</v>
      </c>
      <c r="D11" s="247">
        <v>0</v>
      </c>
      <c r="E11" s="247">
        <v>0</v>
      </c>
    </row>
    <row r="12" spans="1:5" x14ac:dyDescent="0.25">
      <c r="A12" t="s">
        <v>4428</v>
      </c>
      <c r="B12" t="s">
        <v>4429</v>
      </c>
      <c r="C12" s="247">
        <v>95618753</v>
      </c>
      <c r="D12" s="247">
        <v>115273172.90769525</v>
      </c>
      <c r="E12" s="247">
        <v>122027831.47794247</v>
      </c>
    </row>
    <row r="13" spans="1:5" x14ac:dyDescent="0.25">
      <c r="A13" t="s">
        <v>4521</v>
      </c>
      <c r="B13" t="s">
        <v>4303</v>
      </c>
      <c r="C13" s="247">
        <v>295000</v>
      </c>
      <c r="D13" s="247">
        <v>0</v>
      </c>
      <c r="E13" s="247">
        <v>0</v>
      </c>
    </row>
    <row r="14" spans="1:5" x14ac:dyDescent="0.25">
      <c r="A14" t="s">
        <v>4430</v>
      </c>
      <c r="B14" t="s">
        <v>4431</v>
      </c>
      <c r="C14" s="247">
        <v>1255306</v>
      </c>
      <c r="D14" s="247">
        <v>1442300</v>
      </c>
      <c r="E14" s="247">
        <v>1426300</v>
      </c>
    </row>
    <row r="15" spans="1:5" x14ac:dyDescent="0.25">
      <c r="A15" t="s">
        <v>4551</v>
      </c>
      <c r="B15" t="s">
        <v>4552</v>
      </c>
      <c r="C15" s="247">
        <v>16600</v>
      </c>
      <c r="D15" s="247">
        <v>15800</v>
      </c>
      <c r="E15" s="247">
        <v>15800</v>
      </c>
    </row>
    <row r="16" spans="1:5" x14ac:dyDescent="0.25">
      <c r="A16" t="s">
        <v>4556</v>
      </c>
      <c r="B16" t="s">
        <v>4557</v>
      </c>
      <c r="C16" s="247">
        <v>6800</v>
      </c>
      <c r="D16" s="247">
        <v>6800</v>
      </c>
      <c r="E16" s="247">
        <v>6800</v>
      </c>
    </row>
    <row r="17" spans="1:5" hidden="1" x14ac:dyDescent="0.25">
      <c r="A17" t="s">
        <v>4432</v>
      </c>
      <c r="B17" t="s">
        <v>4433</v>
      </c>
      <c r="C17" s="247">
        <v>0</v>
      </c>
      <c r="D17" s="247">
        <v>0</v>
      </c>
      <c r="E17" s="247">
        <v>0</v>
      </c>
    </row>
    <row r="18" spans="1:5" x14ac:dyDescent="0.25">
      <c r="A18" t="s">
        <v>4434</v>
      </c>
      <c r="B18" t="s">
        <v>4435</v>
      </c>
      <c r="C18" s="247">
        <v>558976</v>
      </c>
      <c r="D18" s="247">
        <v>661765.58333333302</v>
      </c>
      <c r="E18" s="247">
        <v>692122.61666666716</v>
      </c>
    </row>
    <row r="19" spans="1:5" x14ac:dyDescent="0.25">
      <c r="A19" t="s">
        <v>4436</v>
      </c>
      <c r="B19" t="s">
        <v>4325</v>
      </c>
      <c r="C19" s="247">
        <v>364055</v>
      </c>
      <c r="D19" s="247">
        <v>299055</v>
      </c>
      <c r="E19" s="247">
        <v>299055</v>
      </c>
    </row>
    <row r="20" spans="1:5" x14ac:dyDescent="0.25">
      <c r="A20" t="s">
        <v>4437</v>
      </c>
      <c r="B20" t="s">
        <v>4438</v>
      </c>
      <c r="C20" s="247">
        <v>350000</v>
      </c>
      <c r="D20" s="247">
        <v>400000</v>
      </c>
      <c r="E20" s="247">
        <v>400000</v>
      </c>
    </row>
    <row r="21" spans="1:5" x14ac:dyDescent="0.25">
      <c r="A21" t="s">
        <v>4553</v>
      </c>
      <c r="B21" t="s">
        <v>4554</v>
      </c>
      <c r="C21" s="247">
        <v>250000</v>
      </c>
      <c r="D21" s="247">
        <v>250000</v>
      </c>
      <c r="E21" s="247">
        <v>250000</v>
      </c>
    </row>
    <row r="22" spans="1:5" x14ac:dyDescent="0.25">
      <c r="A22" t="s">
        <v>4439</v>
      </c>
      <c r="B22" t="s">
        <v>4440</v>
      </c>
      <c r="C22" s="247">
        <v>506750</v>
      </c>
      <c r="D22" s="247">
        <v>506800</v>
      </c>
      <c r="E22" s="247">
        <v>506800</v>
      </c>
    </row>
    <row r="23" spans="1:5" x14ac:dyDescent="0.25">
      <c r="A23" t="s">
        <v>4441</v>
      </c>
      <c r="B23" t="s">
        <v>4442</v>
      </c>
      <c r="C23" s="247">
        <v>343985</v>
      </c>
      <c r="D23" s="247">
        <v>352290.56</v>
      </c>
      <c r="E23" s="247">
        <v>352390.56</v>
      </c>
    </row>
    <row r="24" spans="1:5" hidden="1" x14ac:dyDescent="0.25">
      <c r="A24" t="s">
        <v>4542</v>
      </c>
      <c r="B24" t="s">
        <v>4543</v>
      </c>
      <c r="C24" s="247">
        <v>0</v>
      </c>
      <c r="D24" s="247">
        <v>0</v>
      </c>
      <c r="E24" s="247">
        <v>0</v>
      </c>
    </row>
    <row r="25" spans="1:5" x14ac:dyDescent="0.25">
      <c r="A25" t="s">
        <v>4443</v>
      </c>
      <c r="B25" t="s">
        <v>4308</v>
      </c>
      <c r="C25" s="247">
        <v>5406750</v>
      </c>
      <c r="D25" s="247">
        <v>3536900</v>
      </c>
      <c r="E25" s="247">
        <v>3537400</v>
      </c>
    </row>
    <row r="26" spans="1:5" x14ac:dyDescent="0.25">
      <c r="A26" t="s">
        <v>4444</v>
      </c>
      <c r="B26" t="s">
        <v>4272</v>
      </c>
      <c r="C26" s="247">
        <v>18648000</v>
      </c>
      <c r="D26" s="247">
        <v>19376000</v>
      </c>
      <c r="E26" s="247">
        <v>19908000</v>
      </c>
    </row>
    <row r="27" spans="1:5" x14ac:dyDescent="0.25">
      <c r="A27" t="s">
        <v>4445</v>
      </c>
      <c r="B27" t="s">
        <v>4446</v>
      </c>
      <c r="C27" s="247">
        <v>2372300</v>
      </c>
      <c r="D27" s="247">
        <v>2465450</v>
      </c>
      <c r="E27" s="247">
        <v>2465450</v>
      </c>
    </row>
    <row r="28" spans="1:5" x14ac:dyDescent="0.25">
      <c r="A28" t="s">
        <v>4558</v>
      </c>
      <c r="B28" t="s">
        <v>4559</v>
      </c>
      <c r="C28" s="247">
        <v>385600</v>
      </c>
      <c r="D28" s="247">
        <v>425000</v>
      </c>
      <c r="E28" s="247">
        <v>425000</v>
      </c>
    </row>
    <row r="29" spans="1:5" x14ac:dyDescent="0.25">
      <c r="A29" t="s">
        <v>4447</v>
      </c>
      <c r="B29" t="s">
        <v>4448</v>
      </c>
      <c r="C29" s="247">
        <v>3774600</v>
      </c>
      <c r="D29" s="247">
        <v>4213200</v>
      </c>
      <c r="E29" s="247">
        <v>4791600</v>
      </c>
    </row>
    <row r="30" spans="1:5" x14ac:dyDescent="0.25">
      <c r="A30" t="s">
        <v>4449</v>
      </c>
      <c r="B30" t="s">
        <v>4450</v>
      </c>
      <c r="C30" s="247">
        <v>602100</v>
      </c>
      <c r="D30" s="247">
        <v>367000</v>
      </c>
      <c r="E30" s="247">
        <v>367000</v>
      </c>
    </row>
    <row r="31" spans="1:5" x14ac:dyDescent="0.25">
      <c r="A31" t="s">
        <v>4451</v>
      </c>
      <c r="B31" t="s">
        <v>4452</v>
      </c>
      <c r="C31" s="247">
        <v>1090200</v>
      </c>
      <c r="D31" s="247">
        <v>1132100</v>
      </c>
      <c r="E31" s="247">
        <v>1132100</v>
      </c>
    </row>
    <row r="32" spans="1:5" x14ac:dyDescent="0.25">
      <c r="A32" t="s">
        <v>4453</v>
      </c>
      <c r="B32" t="s">
        <v>4454</v>
      </c>
      <c r="C32" s="247">
        <v>1725100</v>
      </c>
      <c r="D32" s="247">
        <v>2040300</v>
      </c>
      <c r="E32" s="247">
        <v>2027300</v>
      </c>
    </row>
    <row r="33" spans="1:5" x14ac:dyDescent="0.25">
      <c r="A33" t="s">
        <v>4455</v>
      </c>
      <c r="B33" t="s">
        <v>4456</v>
      </c>
      <c r="C33" s="247">
        <v>363500</v>
      </c>
      <c r="D33" s="247">
        <v>376300</v>
      </c>
      <c r="E33" s="247">
        <v>376300</v>
      </c>
    </row>
    <row r="34" spans="1:5" x14ac:dyDescent="0.25">
      <c r="A34" t="s">
        <v>4457</v>
      </c>
      <c r="B34" t="s">
        <v>4458</v>
      </c>
      <c r="C34" s="247">
        <v>538600</v>
      </c>
      <c r="D34" s="247">
        <v>544350</v>
      </c>
      <c r="E34" s="247">
        <v>549350</v>
      </c>
    </row>
    <row r="35" spans="1:5" x14ac:dyDescent="0.25">
      <c r="A35" t="s">
        <v>4459</v>
      </c>
      <c r="B35" t="s">
        <v>4460</v>
      </c>
      <c r="C35" s="247">
        <v>405700</v>
      </c>
      <c r="D35" s="247">
        <v>347800</v>
      </c>
      <c r="E35" s="247">
        <v>317900</v>
      </c>
    </row>
    <row r="36" spans="1:5" x14ac:dyDescent="0.25">
      <c r="A36" t="s">
        <v>4461</v>
      </c>
      <c r="B36" t="s">
        <v>4462</v>
      </c>
      <c r="C36" s="247">
        <v>383812</v>
      </c>
      <c r="D36" s="247">
        <v>483800</v>
      </c>
      <c r="E36" s="247">
        <v>488600</v>
      </c>
    </row>
    <row r="37" spans="1:5" x14ac:dyDescent="0.25">
      <c r="A37" t="s">
        <v>4522</v>
      </c>
      <c r="B37" t="s">
        <v>4273</v>
      </c>
      <c r="C37" s="247">
        <v>3039700</v>
      </c>
      <c r="D37" s="247">
        <v>3764700</v>
      </c>
      <c r="E37" s="247">
        <v>3823100</v>
      </c>
    </row>
    <row r="38" spans="1:5" x14ac:dyDescent="0.25">
      <c r="A38" t="s">
        <v>4463</v>
      </c>
      <c r="B38" t="s">
        <v>4464</v>
      </c>
      <c r="C38" s="247">
        <v>210500</v>
      </c>
      <c r="D38" s="247">
        <v>171400</v>
      </c>
      <c r="E38" s="247">
        <v>171400</v>
      </c>
    </row>
    <row r="39" spans="1:5" x14ac:dyDescent="0.25">
      <c r="A39" t="s">
        <v>4465</v>
      </c>
      <c r="B39" t="s">
        <v>4466</v>
      </c>
      <c r="C39" s="247">
        <v>720600</v>
      </c>
      <c r="D39" s="247">
        <v>781750</v>
      </c>
      <c r="E39" s="247">
        <v>782750</v>
      </c>
    </row>
    <row r="40" spans="1:5" x14ac:dyDescent="0.25">
      <c r="A40" t="s">
        <v>4467</v>
      </c>
      <c r="B40" t="s">
        <v>4468</v>
      </c>
      <c r="C40" s="247">
        <v>695550</v>
      </c>
      <c r="D40" s="247">
        <v>708500</v>
      </c>
      <c r="E40" s="247">
        <v>708500</v>
      </c>
    </row>
    <row r="41" spans="1:5" x14ac:dyDescent="0.25">
      <c r="A41" t="s">
        <v>4469</v>
      </c>
      <c r="B41" t="s">
        <v>4470</v>
      </c>
      <c r="C41" s="247">
        <v>506400</v>
      </c>
      <c r="D41" s="247">
        <v>521200</v>
      </c>
      <c r="E41" s="247">
        <v>521200</v>
      </c>
    </row>
    <row r="42" spans="1:5" x14ac:dyDescent="0.25">
      <c r="A42" t="s">
        <v>4560</v>
      </c>
      <c r="B42" t="s">
        <v>4561</v>
      </c>
      <c r="C42" s="247">
        <v>501600</v>
      </c>
      <c r="D42" s="247">
        <v>976300</v>
      </c>
      <c r="E42" s="247">
        <v>716300</v>
      </c>
    </row>
    <row r="43" spans="1:5" x14ac:dyDescent="0.25">
      <c r="A43" t="s">
        <v>4471</v>
      </c>
      <c r="B43" t="s">
        <v>4472</v>
      </c>
      <c r="C43" s="247">
        <v>539100</v>
      </c>
      <c r="D43" s="247">
        <v>457150</v>
      </c>
      <c r="E43" s="247">
        <v>457150</v>
      </c>
    </row>
    <row r="44" spans="1:5" x14ac:dyDescent="0.25">
      <c r="A44" t="s">
        <v>4473</v>
      </c>
      <c r="B44" t="s">
        <v>4474</v>
      </c>
      <c r="C44" s="247">
        <v>200700</v>
      </c>
      <c r="D44" s="247">
        <v>247500</v>
      </c>
      <c r="E44" s="247">
        <v>250100</v>
      </c>
    </row>
    <row r="45" spans="1:5" x14ac:dyDescent="0.25">
      <c r="A45" t="s">
        <v>4475</v>
      </c>
      <c r="B45" t="s">
        <v>4476</v>
      </c>
      <c r="C45" s="247">
        <v>958400</v>
      </c>
      <c r="D45" s="247">
        <v>1262400</v>
      </c>
      <c r="E45" s="247">
        <v>1302400</v>
      </c>
    </row>
    <row r="46" spans="1:5" x14ac:dyDescent="0.25">
      <c r="A46" t="s">
        <v>4562</v>
      </c>
      <c r="B46" t="s">
        <v>4563</v>
      </c>
      <c r="C46" s="247">
        <v>183600</v>
      </c>
      <c r="D46" s="247">
        <v>282400</v>
      </c>
      <c r="E46" s="247">
        <v>282400</v>
      </c>
    </row>
    <row r="47" spans="1:5" x14ac:dyDescent="0.25">
      <c r="A47" t="s">
        <v>4477</v>
      </c>
      <c r="B47" t="s">
        <v>4478</v>
      </c>
      <c r="C47" s="247">
        <v>203100</v>
      </c>
      <c r="D47" s="247">
        <v>274400</v>
      </c>
      <c r="E47" s="247">
        <v>274400</v>
      </c>
    </row>
    <row r="48" spans="1:5" x14ac:dyDescent="0.25">
      <c r="A48" t="s">
        <v>4479</v>
      </c>
      <c r="B48" t="s">
        <v>149</v>
      </c>
      <c r="C48" s="247">
        <v>3183332</v>
      </c>
      <c r="D48" s="247">
        <v>3184632</v>
      </c>
      <c r="E48" s="247">
        <v>3180882</v>
      </c>
    </row>
    <row r="49" spans="1:5" hidden="1" x14ac:dyDescent="0.25">
      <c r="A49" t="s">
        <v>4544</v>
      </c>
      <c r="B49" t="s">
        <v>4545</v>
      </c>
      <c r="C49" s="247">
        <v>0</v>
      </c>
      <c r="D49" s="247">
        <v>0</v>
      </c>
      <c r="E49" s="247">
        <v>0</v>
      </c>
    </row>
    <row r="50" spans="1:5" x14ac:dyDescent="0.25">
      <c r="A50" t="s">
        <v>4353</v>
      </c>
      <c r="B50" t="s">
        <v>4309</v>
      </c>
      <c r="C50" s="247">
        <v>146000</v>
      </c>
      <c r="D50" s="247">
        <v>283300</v>
      </c>
      <c r="E50" s="247">
        <v>283300</v>
      </c>
    </row>
    <row r="51" spans="1:5" x14ac:dyDescent="0.25">
      <c r="A51" t="s">
        <v>4354</v>
      </c>
      <c r="B51" t="s">
        <v>4310</v>
      </c>
      <c r="C51" s="247">
        <v>343800</v>
      </c>
      <c r="D51" s="247">
        <v>383300</v>
      </c>
      <c r="E51" s="247">
        <v>383300</v>
      </c>
    </row>
    <row r="52" spans="1:5" x14ac:dyDescent="0.25">
      <c r="A52" t="s">
        <v>4355</v>
      </c>
      <c r="B52" t="s">
        <v>4312</v>
      </c>
      <c r="C52" s="247">
        <v>184400</v>
      </c>
      <c r="D52" s="247">
        <v>167400</v>
      </c>
      <c r="E52" s="247">
        <v>167400</v>
      </c>
    </row>
    <row r="53" spans="1:5" x14ac:dyDescent="0.25">
      <c r="A53" t="s">
        <v>4356</v>
      </c>
      <c r="B53" t="s">
        <v>4311</v>
      </c>
      <c r="C53" s="247">
        <v>10983000</v>
      </c>
      <c r="D53" s="247">
        <v>11761117</v>
      </c>
      <c r="E53" s="247">
        <v>12502143</v>
      </c>
    </row>
    <row r="54" spans="1:5" x14ac:dyDescent="0.25">
      <c r="A54" t="s">
        <v>4357</v>
      </c>
      <c r="B54" t="s">
        <v>4323</v>
      </c>
      <c r="C54" s="247">
        <v>1002000</v>
      </c>
      <c r="D54" s="247">
        <v>1010000</v>
      </c>
      <c r="E54" s="247">
        <v>1010000</v>
      </c>
    </row>
    <row r="55" spans="1:5" x14ac:dyDescent="0.25">
      <c r="A55" t="s">
        <v>4358</v>
      </c>
      <c r="B55" t="s">
        <v>4313</v>
      </c>
      <c r="C55" s="247">
        <v>414800</v>
      </c>
      <c r="D55" s="247">
        <v>441500</v>
      </c>
      <c r="E55" s="247">
        <v>441500</v>
      </c>
    </row>
    <row r="56" spans="1:5" x14ac:dyDescent="0.25">
      <c r="A56" t="s">
        <v>4359</v>
      </c>
      <c r="B56" t="s">
        <v>4564</v>
      </c>
      <c r="C56" s="247">
        <v>564000</v>
      </c>
      <c r="D56" s="247">
        <v>575000</v>
      </c>
      <c r="E56" s="247">
        <v>604000</v>
      </c>
    </row>
    <row r="57" spans="1:5" x14ac:dyDescent="0.25">
      <c r="A57" t="s">
        <v>4480</v>
      </c>
      <c r="B57" t="s">
        <v>1632</v>
      </c>
      <c r="C57" s="247">
        <v>2530378</v>
      </c>
      <c r="D57" s="247">
        <v>3392700</v>
      </c>
      <c r="E57" s="247">
        <v>3436915</v>
      </c>
    </row>
    <row r="58" spans="1:5" x14ac:dyDescent="0.25">
      <c r="A58" t="s">
        <v>4481</v>
      </c>
      <c r="B58" t="s">
        <v>4482</v>
      </c>
      <c r="C58" s="247">
        <v>24300</v>
      </c>
      <c r="D58" s="247">
        <v>15500</v>
      </c>
      <c r="E58" s="247">
        <v>15500</v>
      </c>
    </row>
    <row r="59" spans="1:5" x14ac:dyDescent="0.25">
      <c r="A59" t="s">
        <v>4483</v>
      </c>
      <c r="B59" t="s">
        <v>812</v>
      </c>
      <c r="C59" s="247">
        <v>101900</v>
      </c>
      <c r="D59" s="247">
        <v>15400</v>
      </c>
      <c r="E59" s="247">
        <v>15400</v>
      </c>
    </row>
    <row r="60" spans="1:5" x14ac:dyDescent="0.25">
      <c r="A60" t="s">
        <v>4484</v>
      </c>
      <c r="B60" t="s">
        <v>4286</v>
      </c>
      <c r="C60" s="247">
        <v>1243922</v>
      </c>
      <c r="D60" s="247">
        <v>1129422</v>
      </c>
      <c r="E60" s="247">
        <v>1130522</v>
      </c>
    </row>
    <row r="61" spans="1:5" x14ac:dyDescent="0.25">
      <c r="A61" t="s">
        <v>4485</v>
      </c>
      <c r="B61" t="s">
        <v>4486</v>
      </c>
      <c r="C61" s="247">
        <v>2241911</v>
      </c>
      <c r="D61" s="247">
        <v>2267681</v>
      </c>
      <c r="E61" s="247">
        <v>2267681</v>
      </c>
    </row>
    <row r="62" spans="1:5" x14ac:dyDescent="0.25">
      <c r="A62" t="s">
        <v>4487</v>
      </c>
      <c r="B62" t="s">
        <v>4488</v>
      </c>
      <c r="C62" s="247">
        <v>30732</v>
      </c>
      <c r="D62" s="247">
        <v>50750</v>
      </c>
      <c r="E62" s="247">
        <v>50750</v>
      </c>
    </row>
    <row r="63" spans="1:5" x14ac:dyDescent="0.25">
      <c r="A63" t="s">
        <v>4489</v>
      </c>
      <c r="B63" t="s">
        <v>4490</v>
      </c>
      <c r="C63" s="247">
        <v>9000</v>
      </c>
      <c r="D63" s="247">
        <v>16650</v>
      </c>
      <c r="E63" s="247">
        <v>16650</v>
      </c>
    </row>
    <row r="64" spans="1:5" x14ac:dyDescent="0.25">
      <c r="A64" t="s">
        <v>4491</v>
      </c>
      <c r="B64" t="s">
        <v>4492</v>
      </c>
      <c r="C64" s="247">
        <v>28600</v>
      </c>
      <c r="D64" s="247">
        <v>130782</v>
      </c>
      <c r="E64" s="247">
        <v>133782</v>
      </c>
    </row>
    <row r="65" spans="1:5" x14ac:dyDescent="0.25">
      <c r="A65" t="s">
        <v>4493</v>
      </c>
      <c r="B65" t="s">
        <v>4324</v>
      </c>
      <c r="C65" s="247">
        <v>1034850</v>
      </c>
      <c r="D65" s="247">
        <v>688000</v>
      </c>
      <c r="E65" s="247">
        <v>706500</v>
      </c>
    </row>
    <row r="66" spans="1:5" x14ac:dyDescent="0.25">
      <c r="A66" t="s">
        <v>4494</v>
      </c>
      <c r="B66" t="s">
        <v>4495</v>
      </c>
      <c r="C66" s="247">
        <v>402500</v>
      </c>
      <c r="D66" s="247">
        <v>422000</v>
      </c>
      <c r="E66" s="247">
        <v>430000</v>
      </c>
    </row>
    <row r="67" spans="1:5" x14ac:dyDescent="0.25">
      <c r="A67" t="s">
        <v>4496</v>
      </c>
      <c r="B67" t="s">
        <v>4497</v>
      </c>
      <c r="C67" s="247">
        <v>111200</v>
      </c>
      <c r="D67" s="247">
        <v>586754</v>
      </c>
      <c r="E67" s="247">
        <v>586754</v>
      </c>
    </row>
    <row r="68" spans="1:5" x14ac:dyDescent="0.25">
      <c r="A68" t="s">
        <v>4498</v>
      </c>
      <c r="B68" t="s">
        <v>4318</v>
      </c>
      <c r="C68" s="247">
        <v>68740</v>
      </c>
      <c r="D68" s="247">
        <v>51240</v>
      </c>
      <c r="E68" s="247">
        <v>51240</v>
      </c>
    </row>
    <row r="69" spans="1:5" x14ac:dyDescent="0.25">
      <c r="A69" t="s">
        <v>4555</v>
      </c>
      <c r="B69" t="s">
        <v>4237</v>
      </c>
      <c r="C69" s="247">
        <v>1425000</v>
      </c>
      <c r="D69" s="247">
        <v>1300000</v>
      </c>
      <c r="E69" s="247">
        <v>1300000</v>
      </c>
    </row>
    <row r="70" spans="1:5" x14ac:dyDescent="0.25">
      <c r="A70" t="s">
        <v>4499</v>
      </c>
      <c r="B70" t="s">
        <v>4319</v>
      </c>
      <c r="C70" s="247">
        <v>76300</v>
      </c>
      <c r="D70" s="247">
        <v>75150</v>
      </c>
      <c r="E70" s="247">
        <v>75150</v>
      </c>
    </row>
    <row r="71" spans="1:5" x14ac:dyDescent="0.25">
      <c r="A71" t="s">
        <v>4500</v>
      </c>
      <c r="B71" t="s">
        <v>4250</v>
      </c>
      <c r="C71" s="247">
        <v>401951</v>
      </c>
      <c r="D71" s="247">
        <v>543950</v>
      </c>
      <c r="E71" s="247">
        <v>512050</v>
      </c>
    </row>
    <row r="72" spans="1:5" x14ac:dyDescent="0.25">
      <c r="A72" t="s">
        <v>4501</v>
      </c>
      <c r="B72" t="s">
        <v>4235</v>
      </c>
      <c r="C72" s="247">
        <v>2418700</v>
      </c>
      <c r="D72" s="247">
        <v>2441100</v>
      </c>
      <c r="E72" s="247">
        <v>2466600</v>
      </c>
    </row>
    <row r="73" spans="1:5" x14ac:dyDescent="0.25">
      <c r="A73" t="s">
        <v>4502</v>
      </c>
      <c r="B73" t="s">
        <v>4269</v>
      </c>
      <c r="C73" s="247">
        <v>1635829</v>
      </c>
      <c r="D73" s="247">
        <v>2123908</v>
      </c>
      <c r="E73" s="247">
        <v>2128449</v>
      </c>
    </row>
    <row r="74" spans="1:5" x14ac:dyDescent="0.25">
      <c r="A74" t="s">
        <v>4503</v>
      </c>
      <c r="B74" t="s">
        <v>4504</v>
      </c>
      <c r="C74" s="247">
        <v>167300</v>
      </c>
      <c r="D74" s="247">
        <v>0</v>
      </c>
      <c r="E74" s="247">
        <v>0</v>
      </c>
    </row>
    <row r="75" spans="1:5" x14ac:dyDescent="0.25">
      <c r="A75" t="s">
        <v>4505</v>
      </c>
      <c r="B75" t="s">
        <v>4506</v>
      </c>
      <c r="C75" s="247">
        <v>1650</v>
      </c>
      <c r="D75" s="247">
        <v>0</v>
      </c>
      <c r="E75" s="247">
        <v>0</v>
      </c>
    </row>
    <row r="76" spans="1:5" x14ac:dyDescent="0.25">
      <c r="A76" t="s">
        <v>4507</v>
      </c>
      <c r="B76" t="s">
        <v>892</v>
      </c>
      <c r="C76" s="247">
        <v>6850</v>
      </c>
      <c r="D76" s="247">
        <v>4500</v>
      </c>
      <c r="E76" s="247">
        <v>4500</v>
      </c>
    </row>
    <row r="77" spans="1:5" x14ac:dyDescent="0.25">
      <c r="A77" t="s">
        <v>4508</v>
      </c>
      <c r="B77" t="s">
        <v>4315</v>
      </c>
      <c r="C77" s="247">
        <v>183000</v>
      </c>
      <c r="D77" s="247">
        <v>175000</v>
      </c>
      <c r="E77" s="247">
        <v>175000</v>
      </c>
    </row>
    <row r="78" spans="1:5" x14ac:dyDescent="0.25">
      <c r="A78" t="s">
        <v>4527</v>
      </c>
      <c r="B78" t="s">
        <v>4283</v>
      </c>
      <c r="C78" s="247">
        <v>235000</v>
      </c>
      <c r="D78" s="247">
        <v>239100</v>
      </c>
      <c r="E78" s="247">
        <v>239100</v>
      </c>
    </row>
    <row r="79" spans="1:5" x14ac:dyDescent="0.25">
      <c r="A79" t="s">
        <v>4509</v>
      </c>
      <c r="B79" t="s">
        <v>4285</v>
      </c>
      <c r="C79" s="247">
        <v>99700</v>
      </c>
      <c r="D79" s="247">
        <v>99850</v>
      </c>
      <c r="E79" s="247">
        <v>99750</v>
      </c>
    </row>
    <row r="80" spans="1:5" x14ac:dyDescent="0.25">
      <c r="A80" t="s">
        <v>4510</v>
      </c>
      <c r="B80" t="s">
        <v>4270</v>
      </c>
      <c r="C80" s="247">
        <v>795907</v>
      </c>
      <c r="D80" s="247">
        <v>1274600</v>
      </c>
      <c r="E80" s="247">
        <v>1133700</v>
      </c>
    </row>
    <row r="81" spans="1:5" x14ac:dyDescent="0.25">
      <c r="A81" t="s">
        <v>4511</v>
      </c>
      <c r="B81" t="s">
        <v>4512</v>
      </c>
      <c r="C81" s="247">
        <v>27600</v>
      </c>
      <c r="D81" s="247">
        <v>30100</v>
      </c>
      <c r="E81" s="247">
        <v>29100</v>
      </c>
    </row>
    <row r="82" spans="1:5" x14ac:dyDescent="0.25">
      <c r="A82" t="s">
        <v>4513</v>
      </c>
      <c r="B82" t="s">
        <v>4316</v>
      </c>
      <c r="C82" s="247">
        <v>492785</v>
      </c>
      <c r="D82" s="247">
        <v>341385</v>
      </c>
      <c r="E82" s="247">
        <v>346185</v>
      </c>
    </row>
    <row r="83" spans="1:5" x14ac:dyDescent="0.25">
      <c r="A83" t="s">
        <v>4514</v>
      </c>
      <c r="B83" t="s">
        <v>146</v>
      </c>
      <c r="C83" s="247">
        <v>18185700</v>
      </c>
      <c r="D83" s="247">
        <v>19577500</v>
      </c>
      <c r="E83" s="247">
        <v>19556600</v>
      </c>
    </row>
    <row r="84" spans="1:5" x14ac:dyDescent="0.25">
      <c r="A84" t="s">
        <v>4515</v>
      </c>
      <c r="B84" t="s">
        <v>4271</v>
      </c>
      <c r="C84" s="247">
        <v>11774380</v>
      </c>
      <c r="D84" s="247">
        <v>12364300</v>
      </c>
      <c r="E84" s="247">
        <v>12526700</v>
      </c>
    </row>
    <row r="85" spans="1:5" x14ac:dyDescent="0.25">
      <c r="A85" t="s">
        <v>4528</v>
      </c>
      <c r="B85" t="s">
        <v>2785</v>
      </c>
      <c r="C85" s="247">
        <v>6500000</v>
      </c>
      <c r="D85" s="247">
        <v>6750000</v>
      </c>
      <c r="E85" s="247">
        <v>7000000</v>
      </c>
    </row>
    <row r="86" spans="1:5" x14ac:dyDescent="0.25">
      <c r="A86" t="s">
        <v>4516</v>
      </c>
      <c r="B86" t="s">
        <v>4317</v>
      </c>
      <c r="C86" s="247">
        <v>59500</v>
      </c>
      <c r="D86" s="247">
        <v>59500</v>
      </c>
      <c r="E86" s="247">
        <v>59800</v>
      </c>
    </row>
    <row r="87" spans="1:5" x14ac:dyDescent="0.25">
      <c r="A87" t="s">
        <v>4517</v>
      </c>
      <c r="B87" t="s">
        <v>4322</v>
      </c>
      <c r="C87" s="247">
        <v>219050</v>
      </c>
      <c r="D87" s="247">
        <v>296850</v>
      </c>
      <c r="E87" s="247">
        <v>315150</v>
      </c>
    </row>
    <row r="88" spans="1:5" x14ac:dyDescent="0.25">
      <c r="A88" t="s">
        <v>4518</v>
      </c>
      <c r="B88" t="s">
        <v>4326</v>
      </c>
      <c r="C88" s="247">
        <v>1338150</v>
      </c>
      <c r="D88" s="247">
        <v>1327500</v>
      </c>
      <c r="E88" s="247">
        <v>1323500</v>
      </c>
    </row>
    <row r="89" spans="1:5" x14ac:dyDescent="0.25">
      <c r="A89" t="s">
        <v>4519</v>
      </c>
      <c r="B89" t="s">
        <v>4327</v>
      </c>
      <c r="C89" s="247">
        <v>-100000</v>
      </c>
      <c r="D89" s="247">
        <v>-100000</v>
      </c>
      <c r="E89" s="247">
        <v>-100000</v>
      </c>
    </row>
    <row r="90" spans="1:5" x14ac:dyDescent="0.25">
      <c r="A90" t="s">
        <v>4550</v>
      </c>
      <c r="B90" t="s">
        <v>4284</v>
      </c>
      <c r="C90" s="247">
        <v>-164475</v>
      </c>
      <c r="D90" s="247">
        <v>0</v>
      </c>
      <c r="E90" s="247">
        <v>0</v>
      </c>
    </row>
    <row r="91" spans="1:5" x14ac:dyDescent="0.25">
      <c r="A91" t="s">
        <v>4529</v>
      </c>
      <c r="B91" t="s">
        <v>4530</v>
      </c>
      <c r="C91" s="247">
        <v>125000</v>
      </c>
      <c r="D91" s="247">
        <v>165000</v>
      </c>
      <c r="E91" s="247">
        <v>125000</v>
      </c>
    </row>
    <row r="92" spans="1:5" hidden="1" x14ac:dyDescent="0.25">
      <c r="A92" t="s">
        <v>4523</v>
      </c>
      <c r="B92" t="s">
        <v>4524</v>
      </c>
      <c r="C92" s="247">
        <v>0</v>
      </c>
      <c r="D92" s="247">
        <v>0</v>
      </c>
      <c r="E92" s="247">
        <v>0</v>
      </c>
    </row>
    <row r="93" spans="1:5" hidden="1" x14ac:dyDescent="0.25">
      <c r="A93" t="s">
        <v>4549</v>
      </c>
      <c r="B93" t="s">
        <v>4251</v>
      </c>
      <c r="C93" s="247">
        <v>0</v>
      </c>
      <c r="D93" s="247">
        <v>0</v>
      </c>
      <c r="E93" s="247">
        <v>0</v>
      </c>
    </row>
    <row r="94" spans="1:5" x14ac:dyDescent="0.25">
      <c r="A94" t="s">
        <v>4525</v>
      </c>
      <c r="B94" t="s">
        <v>4526</v>
      </c>
      <c r="C94" s="247">
        <v>0</v>
      </c>
      <c r="D94" s="247">
        <v>500</v>
      </c>
      <c r="E94" s="247">
        <v>500</v>
      </c>
    </row>
    <row r="95" spans="1:5" x14ac:dyDescent="0.25">
      <c r="A95" t="s">
        <v>4328</v>
      </c>
      <c r="C95" s="247">
        <v>380609337</v>
      </c>
      <c r="D95" s="247">
        <v>414044324.32184261</v>
      </c>
      <c r="E95" s="247">
        <v>426609866.97804409</v>
      </c>
    </row>
  </sheetData>
  <autoFilter ref="A3:E95">
    <filterColumn colId="0">
      <filters>
        <filter val="4200005"/>
        <filter val="4200010"/>
        <filter val="4200015"/>
        <filter val="4200020"/>
        <filter val="4200021"/>
        <filter val="4200025"/>
        <filter val="4200095"/>
        <filter val="42010"/>
        <filter val="4220005"/>
        <filter val="4220010"/>
        <filter val="4220025"/>
        <filter val="4220095"/>
        <filter val="42300"/>
        <filter val="4230010"/>
        <filter val="4230015"/>
        <filter val="4230020"/>
        <filter val="4230072"/>
        <filter val="43000"/>
        <filter val="4300020"/>
        <filter val="4300021"/>
        <filter val="4300022"/>
        <filter val="4300050"/>
        <filter val="4300051"/>
        <filter val="4300052"/>
        <filter val="4300053"/>
        <filter val="4300055"/>
        <filter val="4300056"/>
        <filter val="4300057"/>
        <filter val="4300058"/>
        <filter val="4300060"/>
        <filter val="4300061"/>
        <filter val="4300062"/>
        <filter val="4300063"/>
        <filter val="4300064"/>
        <filter val="4300065"/>
        <filter val="4300066"/>
        <filter val="4300076"/>
        <filter val="4300077"/>
        <filter val="4300079"/>
        <filter val="4300080"/>
        <filter val="43100"/>
        <filter val="44100"/>
        <filter val="4410010"/>
        <filter val="4410020"/>
        <filter val="4410030"/>
        <filter val="4410040"/>
        <filter val="4410050"/>
        <filter val="4410062"/>
        <filter val="44200"/>
        <filter val="4420030"/>
        <filter val="4420050"/>
        <filter val="44300"/>
        <filter val="4430010"/>
        <filter val="4430020"/>
        <filter val="4430030"/>
        <filter val="4430060"/>
        <filter val="44400"/>
        <filter val="4440080"/>
        <filter val="4440090"/>
        <filter val="44450"/>
        <filter val="44510"/>
        <filter val="44600"/>
        <filter val="44700"/>
        <filter val="44800"/>
        <filter val="44900"/>
        <filter val="4490050"/>
        <filter val="4490051"/>
        <filter val="4490060"/>
        <filter val="44930"/>
        <filter val="44960"/>
        <filter val="45100"/>
        <filter val="45200"/>
        <filter val="4520010"/>
        <filter val="45250"/>
        <filter val="45400"/>
        <filter val="45500"/>
        <filter val="4550020"/>
        <filter val="45550"/>
        <filter val="45600"/>
        <filter val="45650"/>
        <filter val="46000"/>
        <filter val="46331"/>
        <filter val="46350"/>
        <filter val="4900020"/>
        <filter val="Grand Total"/>
      </filters>
    </filterColumn>
    <filterColumn colId="1">
      <filters blank="1">
        <filter val="Accounting Cost Adjustment"/>
        <filter val="Admin Overhead - Capital (Reg)"/>
        <filter val="Advertising"/>
        <filter val="Associations - Corporate Memberships"/>
        <filter val="Associations-Individual Memberships"/>
        <filter val="Building and Construction Materials"/>
        <filter val="Call-Back Pay"/>
        <filter val="Cellular Devices Allowance"/>
        <filter val="Chemicals, Non-Water Treatment"/>
        <filter val="Chemicals, Water Treatment"/>
        <filter val="Communication Expenses"/>
        <filter val="Communication Supplies"/>
        <filter val="Community Outreach Activities"/>
        <filter val="Computer Hardware Supplies"/>
        <filter val="Computer Software"/>
        <filter val="Conferences and Meetings"/>
        <filter val="Conservation Credits"/>
        <filter val="Contract Payments"/>
        <filter val="Copiers"/>
        <filter val="District Validated Parking"/>
        <filter val="Electrical and Electronic Supplies"/>
        <filter val="Electricity"/>
        <filter val="Equipment Expensed"/>
        <filter val="Fleet Parts and Supplies"/>
        <filter val="Freight and Demurrage"/>
        <filter val="Fuels: Diesel"/>
        <filter val="Fuels: Gasoline"/>
        <filter val="Gas"/>
        <filter val="Grant/Donation Expense"/>
        <filter val="Graphics and Reprographics"/>
        <filter val="Hazardous Waste Disposal"/>
        <filter val="Insurance Premiums"/>
        <filter val="Janitorial Supplies"/>
        <filter val="Labor - Agency Temporary"/>
        <filter val="Labor Additives - District Temp"/>
        <filter val="Labor Additives - Regular"/>
        <filter val="Laboratory Supplies &amp; Gasses"/>
        <filter val="Lead Pay"/>
        <filter val="Leave Related Labor Additives (District Temp)"/>
        <filter val="Lubricants"/>
        <filter val="Mail &amp; Postage"/>
        <filter val="Materials and Supplies"/>
        <filter val="Meals"/>
        <filter val="Memberships and Subscriptions"/>
        <filter val="Meters: Parts &amp; Supplies"/>
        <filter val="Mileage"/>
        <filter val="Miscellaneous Expenses"/>
        <filter val="Non-Hazardous Waste Disposal"/>
        <filter val="Office Supplies"/>
        <filter val="Other - Misc"/>
        <filter val="Other Non-Operating Expenses"/>
        <filter val="Outside Services - Non-Professional/Maint."/>
        <filter val="Outside Services - Professional"/>
        <filter val="Over Time"/>
        <filter val="Over Time - District Temp"/>
        <filter val="Pagers, Beepers"/>
        <filter val="Painting &amp; Coating Supplies"/>
        <filter val="Pipes &amp; Fittings"/>
        <filter val="Premium Pay"/>
        <filter val="Professional Development Expenses Reimbursement"/>
        <filter val="Professional Licenses"/>
        <filter val="Pumps, Mechanical Parts &amp; Supplies"/>
        <filter val="Reference Books"/>
        <filter val="Registration Fees"/>
        <filter val="Rent and Leases"/>
        <filter val="Repairs and Maintenance - Outside Services"/>
        <filter val="Ride Share Program"/>
        <filter val="Safety and Medical Supplies"/>
        <filter val="Security"/>
        <filter val="Shift Pay"/>
        <filter val="Sludge Disposal Non-Hazardous"/>
        <filter val="Software Licensing &amp; Support"/>
        <filter val="Sponsorships"/>
        <filter val="Standby Pay - District Temp"/>
        <filter val="Straight Time - District Temp"/>
        <filter val="Straight Time - Regular"/>
        <filter val="Subsidies and Incentives"/>
        <filter val="Taxes and Permits"/>
        <filter val="Telephone - Regular"/>
        <filter val="Telephone-Cellular"/>
        <filter val="Tools"/>
        <filter val="Training and Seminars Costs"/>
        <filter val="Travel Expenses"/>
        <filter val="Tuition Reimbursement"/>
        <filter val="Usage of Operating Equipment"/>
        <filter val="Utilities Charges"/>
        <filter val="Valves"/>
        <filter val="Vehicles"/>
        <filter val="Water"/>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selection activeCell="C24" sqref="C24"/>
    </sheetView>
  </sheetViews>
  <sheetFormatPr defaultRowHeight="14.3" x14ac:dyDescent="0.25"/>
  <cols>
    <col min="1" max="1" width="33.875" customWidth="1"/>
    <col min="2" max="2" width="19.875" customWidth="1"/>
    <col min="3" max="3" width="18.75" style="12" customWidth="1"/>
    <col min="4" max="5" width="18.75" style="12" bestFit="1" customWidth="1"/>
    <col min="6" max="6" width="18.75" bestFit="1" customWidth="1"/>
  </cols>
  <sheetData>
    <row r="1" spans="1:5" x14ac:dyDescent="0.25">
      <c r="A1" t="s">
        <v>4268</v>
      </c>
      <c r="B1" t="s">
        <v>4330</v>
      </c>
    </row>
    <row r="2" spans="1:5" x14ac:dyDescent="0.25">
      <c r="A2" t="s">
        <v>4414</v>
      </c>
      <c r="B2" t="s">
        <v>4565</v>
      </c>
    </row>
    <row r="3" spans="1:5" x14ac:dyDescent="0.25">
      <c r="C3"/>
      <c r="D3"/>
      <c r="E3"/>
    </row>
    <row r="4" spans="1:5" x14ac:dyDescent="0.25">
      <c r="A4" t="s">
        <v>145</v>
      </c>
      <c r="B4" s="14" t="s">
        <v>4331</v>
      </c>
      <c r="C4" s="14" t="s">
        <v>4332</v>
      </c>
      <c r="D4" s="14" t="s">
        <v>4333</v>
      </c>
      <c r="E4"/>
    </row>
    <row r="5" spans="1:5" x14ac:dyDescent="0.25">
      <c r="A5" t="s">
        <v>8</v>
      </c>
      <c r="B5" s="14">
        <v>39957277</v>
      </c>
      <c r="C5" s="14">
        <v>43872528.291200005</v>
      </c>
      <c r="D5" s="14">
        <v>45312678.795099996</v>
      </c>
      <c r="E5"/>
    </row>
    <row r="6" spans="1:5" x14ac:dyDescent="0.25">
      <c r="A6" t="s">
        <v>6</v>
      </c>
      <c r="B6" s="14">
        <v>7722494</v>
      </c>
      <c r="C6" s="14">
        <v>8499979.1363066658</v>
      </c>
      <c r="D6" s="14">
        <v>8933506.5581500009</v>
      </c>
      <c r="E6"/>
    </row>
    <row r="7" spans="1:5" x14ac:dyDescent="0.25">
      <c r="A7" t="s">
        <v>7</v>
      </c>
      <c r="B7" s="14">
        <v>23712813</v>
      </c>
      <c r="C7" s="14">
        <v>27516293.235071994</v>
      </c>
      <c r="D7" s="14">
        <v>28467317.723135997</v>
      </c>
      <c r="E7"/>
    </row>
    <row r="8" spans="1:5" x14ac:dyDescent="0.25">
      <c r="A8" t="s">
        <v>13</v>
      </c>
      <c r="B8" s="14">
        <v>727770</v>
      </c>
      <c r="C8" s="14">
        <v>934646.46754654299</v>
      </c>
      <c r="D8" s="14">
        <v>957100.28888046206</v>
      </c>
      <c r="E8"/>
    </row>
    <row r="9" spans="1:5" x14ac:dyDescent="0.25">
      <c r="A9" t="s">
        <v>5</v>
      </c>
      <c r="B9" s="14">
        <v>9058143</v>
      </c>
      <c r="C9" s="14">
        <v>10207959.147712</v>
      </c>
      <c r="D9" s="14">
        <v>10665117.413258001</v>
      </c>
      <c r="E9"/>
    </row>
    <row r="10" spans="1:5" x14ac:dyDescent="0.25">
      <c r="A10" t="s">
        <v>11</v>
      </c>
      <c r="B10" s="14">
        <v>8644976</v>
      </c>
      <c r="C10" s="14">
        <v>9371832.0477333292</v>
      </c>
      <c r="D10" s="14">
        <v>9715929.2335999999</v>
      </c>
      <c r="E10"/>
    </row>
    <row r="11" spans="1:5" x14ac:dyDescent="0.25">
      <c r="A11" t="s">
        <v>120</v>
      </c>
      <c r="B11" s="14">
        <v>8663223</v>
      </c>
      <c r="C11" s="14">
        <v>10388087.302000001</v>
      </c>
      <c r="D11" s="14">
        <v>10777052.739799999</v>
      </c>
      <c r="E11"/>
    </row>
    <row r="12" spans="1:5" x14ac:dyDescent="0.25">
      <c r="A12" t="s">
        <v>15</v>
      </c>
      <c r="B12" s="14">
        <v>7793613</v>
      </c>
      <c r="C12" s="14">
        <v>8506390.7570666671</v>
      </c>
      <c r="D12" s="14">
        <v>8729846.2921999991</v>
      </c>
      <c r="E12"/>
    </row>
    <row r="13" spans="1:5" x14ac:dyDescent="0.25">
      <c r="A13" t="s">
        <v>12</v>
      </c>
      <c r="B13" s="14">
        <v>2330562</v>
      </c>
      <c r="C13" s="14">
        <v>2682445.398</v>
      </c>
      <c r="D13" s="14">
        <v>2805388.1122000003</v>
      </c>
      <c r="E13"/>
    </row>
    <row r="14" spans="1:5" x14ac:dyDescent="0.25">
      <c r="A14" t="s">
        <v>14</v>
      </c>
      <c r="B14" s="14">
        <v>3816119</v>
      </c>
      <c r="C14" s="14">
        <v>4640520.2051999997</v>
      </c>
      <c r="D14" s="14">
        <v>4808589.9853999997</v>
      </c>
      <c r="E14"/>
    </row>
    <row r="15" spans="1:5" x14ac:dyDescent="0.25">
      <c r="A15" t="s">
        <v>10</v>
      </c>
      <c r="B15" s="14">
        <v>12601073</v>
      </c>
      <c r="C15" s="14">
        <v>14540144.241005329</v>
      </c>
      <c r="D15" s="14">
        <v>14970269.875957999</v>
      </c>
      <c r="E15"/>
    </row>
    <row r="16" spans="1:5" x14ac:dyDescent="0.25">
      <c r="A16" t="s">
        <v>9</v>
      </c>
      <c r="B16" s="14">
        <v>139756730</v>
      </c>
      <c r="C16" s="14">
        <v>150656531.53300005</v>
      </c>
      <c r="D16" s="14">
        <v>156252071.40036166</v>
      </c>
      <c r="E16"/>
    </row>
    <row r="17" spans="1:5" x14ac:dyDescent="0.25">
      <c r="A17" t="s">
        <v>4328</v>
      </c>
      <c r="B17" s="14">
        <v>264784793</v>
      </c>
      <c r="C17" s="14">
        <v>291817357.76184261</v>
      </c>
      <c r="D17" s="14">
        <v>302394868.41804409</v>
      </c>
      <c r="E17"/>
    </row>
    <row r="18" spans="1:5" x14ac:dyDescent="0.25">
      <c r="C18"/>
      <c r="D18"/>
      <c r="E18"/>
    </row>
    <row r="19" spans="1:5" x14ac:dyDescent="0.25">
      <c r="A19" t="s">
        <v>4566</v>
      </c>
      <c r="C19"/>
      <c r="D19"/>
      <c r="E19"/>
    </row>
    <row r="20" spans="1:5" x14ac:dyDescent="0.25">
      <c r="C20"/>
      <c r="D20"/>
      <c r="E20"/>
    </row>
    <row r="21" spans="1:5" x14ac:dyDescent="0.25">
      <c r="C21"/>
      <c r="D21"/>
      <c r="E21"/>
    </row>
    <row r="22" spans="1:5" x14ac:dyDescent="0.25">
      <c r="C22"/>
      <c r="D22"/>
      <c r="E22"/>
    </row>
    <row r="23" spans="1:5" x14ac:dyDescent="0.25">
      <c r="C23"/>
      <c r="D23"/>
      <c r="E23"/>
    </row>
    <row r="24" spans="1:5" x14ac:dyDescent="0.25">
      <c r="C24"/>
      <c r="D24"/>
      <c r="E24"/>
    </row>
    <row r="25" spans="1:5" x14ac:dyDescent="0.25">
      <c r="C25"/>
      <c r="D25"/>
      <c r="E25"/>
    </row>
    <row r="26" spans="1:5" x14ac:dyDescent="0.25">
      <c r="C26"/>
      <c r="D26"/>
      <c r="E26"/>
    </row>
    <row r="27" spans="1:5" x14ac:dyDescent="0.25">
      <c r="C27"/>
      <c r="D27"/>
      <c r="E27"/>
    </row>
    <row r="28" spans="1:5" x14ac:dyDescent="0.25">
      <c r="C28"/>
      <c r="D28"/>
      <c r="E28"/>
    </row>
    <row r="29" spans="1:5" x14ac:dyDescent="0.25">
      <c r="C29"/>
      <c r="D29"/>
      <c r="E29"/>
    </row>
    <row r="30" spans="1:5" x14ac:dyDescent="0.25">
      <c r="C30"/>
      <c r="D30"/>
      <c r="E30"/>
    </row>
    <row r="31" spans="1:5" x14ac:dyDescent="0.25">
      <c r="C31"/>
      <c r="D31"/>
      <c r="E31"/>
    </row>
    <row r="32" spans="1: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2"/>
  <sheetViews>
    <sheetView workbookViewId="0">
      <selection activeCell="C32" sqref="C32"/>
    </sheetView>
  </sheetViews>
  <sheetFormatPr defaultRowHeight="14.3" x14ac:dyDescent="0.25"/>
  <cols>
    <col min="1" max="1" width="24" customWidth="1"/>
    <col min="2" max="2" width="19.875" customWidth="1"/>
    <col min="3" max="3" width="18.75" style="12" customWidth="1"/>
    <col min="4" max="5" width="18.75" style="12" bestFit="1" customWidth="1"/>
    <col min="6" max="6" width="18.75" bestFit="1" customWidth="1"/>
  </cols>
  <sheetData>
    <row r="2" spans="1:5" x14ac:dyDescent="0.25">
      <c r="A2" s="251" t="s">
        <v>4268</v>
      </c>
      <c r="B2" t="s">
        <v>4444</v>
      </c>
    </row>
    <row r="3" spans="1:5" x14ac:dyDescent="0.25">
      <c r="A3" s="251" t="s">
        <v>4414</v>
      </c>
      <c r="B3" t="s">
        <v>4565</v>
      </c>
      <c r="C3"/>
      <c r="D3"/>
      <c r="E3"/>
    </row>
    <row r="4" spans="1:5" x14ac:dyDescent="0.25">
      <c r="C4"/>
      <c r="D4"/>
      <c r="E4"/>
    </row>
    <row r="5" spans="1:5" x14ac:dyDescent="0.25">
      <c r="A5" s="251" t="s">
        <v>145</v>
      </c>
      <c r="B5" s="14" t="s">
        <v>4331</v>
      </c>
      <c r="C5" s="14" t="s">
        <v>4332</v>
      </c>
      <c r="D5" s="14" t="s">
        <v>4333</v>
      </c>
      <c r="E5"/>
    </row>
    <row r="6" spans="1:5" x14ac:dyDescent="0.25">
      <c r="A6" t="s">
        <v>8</v>
      </c>
      <c r="B6" s="14">
        <v>0</v>
      </c>
      <c r="C6" s="14">
        <v>0</v>
      </c>
      <c r="D6" s="14">
        <v>0</v>
      </c>
      <c r="E6"/>
    </row>
    <row r="7" spans="1:5" x14ac:dyDescent="0.25">
      <c r="A7" t="s">
        <v>9</v>
      </c>
      <c r="B7" s="14">
        <v>18648000</v>
      </c>
      <c r="C7" s="14">
        <v>19376000</v>
      </c>
      <c r="D7" s="14">
        <v>19908000</v>
      </c>
      <c r="E7"/>
    </row>
    <row r="8" spans="1:5" x14ac:dyDescent="0.25">
      <c r="A8" t="s">
        <v>4328</v>
      </c>
      <c r="B8" s="14">
        <v>18648000</v>
      </c>
      <c r="C8" s="14">
        <v>19376000</v>
      </c>
      <c r="D8" s="14">
        <v>19908000</v>
      </c>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3"/>
  <sheetViews>
    <sheetView workbookViewId="0">
      <selection activeCell="B604" sqref="B604"/>
    </sheetView>
  </sheetViews>
  <sheetFormatPr defaultColWidth="31" defaultRowHeight="22.6" customHeight="1" x14ac:dyDescent="0.25"/>
  <cols>
    <col min="2" max="4" width="16.625" customWidth="1"/>
    <col min="5" max="5" width="13.125" customWidth="1"/>
    <col min="6" max="6" width="54.875" customWidth="1"/>
  </cols>
  <sheetData>
    <row r="1" spans="1:6" ht="22.6" customHeight="1" x14ac:dyDescent="0.25">
      <c r="A1" s="248" t="s">
        <v>145</v>
      </c>
      <c r="B1" s="248" t="s">
        <v>4225</v>
      </c>
      <c r="C1" s="248" t="s">
        <v>4226</v>
      </c>
      <c r="D1" s="248" t="s">
        <v>4227</v>
      </c>
      <c r="E1" s="248" t="s">
        <v>4268</v>
      </c>
      <c r="F1" s="248" t="s">
        <v>4414</v>
      </c>
    </row>
    <row r="2" spans="1:6" ht="22.6" customHeight="1" x14ac:dyDescent="0.25">
      <c r="A2" s="249" t="s">
        <v>147</v>
      </c>
      <c r="B2" s="250">
        <v>0</v>
      </c>
      <c r="C2" s="250">
        <v>0</v>
      </c>
      <c r="D2" s="250">
        <v>0</v>
      </c>
      <c r="E2" s="249" t="s">
        <v>4531</v>
      </c>
      <c r="F2" s="249" t="s">
        <v>4532</v>
      </c>
    </row>
    <row r="3" spans="1:6" ht="22.6" customHeight="1" x14ac:dyDescent="0.25">
      <c r="A3" s="249" t="s">
        <v>147</v>
      </c>
      <c r="B3" s="250">
        <v>0</v>
      </c>
      <c r="C3" s="250">
        <v>0</v>
      </c>
      <c r="D3" s="250">
        <v>0</v>
      </c>
      <c r="E3" s="249" t="s">
        <v>4533</v>
      </c>
      <c r="F3" s="249" t="s">
        <v>4534</v>
      </c>
    </row>
    <row r="4" spans="1:6" ht="22.6" customHeight="1" x14ac:dyDescent="0.25">
      <c r="A4" s="249" t="s">
        <v>147</v>
      </c>
      <c r="B4" s="250">
        <v>0</v>
      </c>
      <c r="C4" s="250">
        <v>0</v>
      </c>
      <c r="D4" s="250">
        <v>0</v>
      </c>
      <c r="E4" s="249" t="s">
        <v>4535</v>
      </c>
      <c r="F4" s="249" t="s">
        <v>4536</v>
      </c>
    </row>
    <row r="5" spans="1:6" ht="22.6" customHeight="1" x14ac:dyDescent="0.25">
      <c r="A5" s="249" t="s">
        <v>147</v>
      </c>
      <c r="B5" s="250">
        <v>0</v>
      </c>
      <c r="C5" s="250">
        <v>0</v>
      </c>
      <c r="D5" s="250">
        <v>0</v>
      </c>
      <c r="E5" s="249" t="s">
        <v>4537</v>
      </c>
      <c r="F5" s="249" t="s">
        <v>4538</v>
      </c>
    </row>
    <row r="6" spans="1:6" ht="22.6" customHeight="1" x14ac:dyDescent="0.25">
      <c r="A6" s="249" t="s">
        <v>147</v>
      </c>
      <c r="B6" s="250">
        <v>673000</v>
      </c>
      <c r="C6" s="250">
        <v>673000</v>
      </c>
      <c r="D6" s="250">
        <v>673000</v>
      </c>
      <c r="E6" s="249" t="s">
        <v>4539</v>
      </c>
      <c r="F6" s="249" t="s">
        <v>4249</v>
      </c>
    </row>
    <row r="7" spans="1:6" ht="22.6" customHeight="1" x14ac:dyDescent="0.25">
      <c r="A7" s="249" t="s">
        <v>147</v>
      </c>
      <c r="B7" s="250">
        <v>0</v>
      </c>
      <c r="C7" s="250">
        <v>0</v>
      </c>
      <c r="D7" s="250">
        <v>0</v>
      </c>
      <c r="E7" s="249" t="s">
        <v>4540</v>
      </c>
      <c r="F7" s="249" t="s">
        <v>4541</v>
      </c>
    </row>
    <row r="8" spans="1:6" ht="22.6" customHeight="1" x14ac:dyDescent="0.25">
      <c r="A8" s="249" t="s">
        <v>147</v>
      </c>
      <c r="B8" s="250">
        <v>-20806900</v>
      </c>
      <c r="C8" s="250">
        <v>-18745000</v>
      </c>
      <c r="D8" s="250">
        <v>-19548000</v>
      </c>
      <c r="E8" s="249" t="s">
        <v>4542</v>
      </c>
      <c r="F8" s="249" t="s">
        <v>4543</v>
      </c>
    </row>
    <row r="9" spans="1:6" ht="22.6" customHeight="1" x14ac:dyDescent="0.25">
      <c r="A9" s="249" t="s">
        <v>147</v>
      </c>
      <c r="B9" s="250">
        <v>525000</v>
      </c>
      <c r="C9" s="250">
        <v>0</v>
      </c>
      <c r="D9" s="250">
        <v>0</v>
      </c>
      <c r="E9" s="249" t="s">
        <v>4443</v>
      </c>
      <c r="F9" s="249" t="s">
        <v>4308</v>
      </c>
    </row>
    <row r="10" spans="1:6" ht="22.6" customHeight="1" x14ac:dyDescent="0.25">
      <c r="A10" s="249" t="s">
        <v>147</v>
      </c>
      <c r="B10" s="250">
        <v>0</v>
      </c>
      <c r="C10" s="250">
        <v>0</v>
      </c>
      <c r="D10" s="250">
        <v>0</v>
      </c>
      <c r="E10" s="249" t="s">
        <v>4457</v>
      </c>
      <c r="F10" s="249" t="s">
        <v>4458</v>
      </c>
    </row>
    <row r="11" spans="1:6" ht="22.6" customHeight="1" x14ac:dyDescent="0.25">
      <c r="A11" s="249" t="s">
        <v>147</v>
      </c>
      <c r="B11" s="250">
        <v>20000000</v>
      </c>
      <c r="C11" s="250">
        <v>0</v>
      </c>
      <c r="D11" s="250">
        <v>0</v>
      </c>
      <c r="E11" s="249" t="s">
        <v>4544</v>
      </c>
      <c r="F11" s="249" t="s">
        <v>4545</v>
      </c>
    </row>
    <row r="12" spans="1:6" ht="22.6" customHeight="1" x14ac:dyDescent="0.25">
      <c r="A12" s="249" t="s">
        <v>147</v>
      </c>
      <c r="B12" s="250">
        <v>0</v>
      </c>
      <c r="C12" s="250">
        <v>0</v>
      </c>
      <c r="D12" s="250">
        <v>0</v>
      </c>
      <c r="E12" s="249" t="s">
        <v>4356</v>
      </c>
      <c r="F12" s="249" t="s">
        <v>4311</v>
      </c>
    </row>
    <row r="13" spans="1:6" ht="22.6" customHeight="1" x14ac:dyDescent="0.25">
      <c r="A13" s="249" t="s">
        <v>147</v>
      </c>
      <c r="B13" s="250">
        <v>532600</v>
      </c>
      <c r="C13" s="250">
        <v>565000</v>
      </c>
      <c r="D13" s="250">
        <v>600000</v>
      </c>
      <c r="E13" s="249" t="s">
        <v>4493</v>
      </c>
      <c r="F13" s="249" t="s">
        <v>4324</v>
      </c>
    </row>
    <row r="14" spans="1:6" ht="22.6" customHeight="1" x14ac:dyDescent="0.25">
      <c r="A14" s="249" t="s">
        <v>147</v>
      </c>
      <c r="B14" s="250">
        <v>0</v>
      </c>
      <c r="C14" s="250">
        <v>0</v>
      </c>
      <c r="D14" s="250">
        <v>0</v>
      </c>
      <c r="E14" s="249" t="s">
        <v>4496</v>
      </c>
      <c r="F14" s="249" t="s">
        <v>4497</v>
      </c>
    </row>
    <row r="15" spans="1:6" ht="22.6" customHeight="1" x14ac:dyDescent="0.25">
      <c r="A15" s="249" t="s">
        <v>147</v>
      </c>
      <c r="B15" s="250">
        <v>9566600</v>
      </c>
      <c r="C15" s="250">
        <v>11344000</v>
      </c>
      <c r="D15" s="250">
        <v>9800000</v>
      </c>
      <c r="E15" s="249" t="s">
        <v>4546</v>
      </c>
      <c r="F15" s="249" t="s">
        <v>4347</v>
      </c>
    </row>
    <row r="16" spans="1:6" ht="22.6" customHeight="1" x14ac:dyDescent="0.25">
      <c r="A16" s="249" t="s">
        <v>147</v>
      </c>
      <c r="B16" s="250">
        <v>2225000</v>
      </c>
      <c r="C16" s="250">
        <v>0</v>
      </c>
      <c r="D16" s="250">
        <v>0</v>
      </c>
      <c r="E16" s="249" t="s">
        <v>4500</v>
      </c>
      <c r="F16" s="249" t="s">
        <v>4250</v>
      </c>
    </row>
    <row r="17" spans="1:6" ht="22.6" customHeight="1" x14ac:dyDescent="0.25">
      <c r="A17" s="249" t="s">
        <v>147</v>
      </c>
      <c r="B17" s="250">
        <v>4980970</v>
      </c>
      <c r="C17" s="250">
        <v>5065900</v>
      </c>
      <c r="D17" s="250">
        <v>5184800</v>
      </c>
      <c r="E17" s="249" t="s">
        <v>4502</v>
      </c>
      <c r="F17" s="249" t="s">
        <v>4269</v>
      </c>
    </row>
    <row r="18" spans="1:6" ht="22.6" customHeight="1" x14ac:dyDescent="0.25">
      <c r="A18" s="249" t="s">
        <v>147</v>
      </c>
      <c r="B18" s="250">
        <v>0</v>
      </c>
      <c r="C18" s="250">
        <v>0</v>
      </c>
      <c r="D18" s="250">
        <v>0</v>
      </c>
      <c r="E18" s="249" t="s">
        <v>4503</v>
      </c>
      <c r="F18" s="249" t="s">
        <v>4504</v>
      </c>
    </row>
    <row r="19" spans="1:6" ht="22.6" customHeight="1" x14ac:dyDescent="0.25">
      <c r="A19" s="249" t="s">
        <v>147</v>
      </c>
      <c r="B19" s="250">
        <v>0</v>
      </c>
      <c r="C19" s="250">
        <v>0</v>
      </c>
      <c r="D19" s="250">
        <v>0</v>
      </c>
      <c r="E19" s="249" t="s">
        <v>4505</v>
      </c>
      <c r="F19" s="249" t="s">
        <v>4506</v>
      </c>
    </row>
    <row r="20" spans="1:6" ht="22.6" customHeight="1" x14ac:dyDescent="0.25">
      <c r="A20" s="249" t="s">
        <v>147</v>
      </c>
      <c r="B20" s="250">
        <v>1589100</v>
      </c>
      <c r="C20" s="250">
        <v>1550000</v>
      </c>
      <c r="D20" s="250">
        <v>1550000</v>
      </c>
      <c r="E20" s="249" t="s">
        <v>4514</v>
      </c>
      <c r="F20" s="249" t="s">
        <v>146</v>
      </c>
    </row>
    <row r="21" spans="1:6" ht="22.6" customHeight="1" x14ac:dyDescent="0.25">
      <c r="A21" s="249" t="s">
        <v>147</v>
      </c>
      <c r="B21" s="250">
        <v>775000</v>
      </c>
      <c r="C21" s="250">
        <v>0</v>
      </c>
      <c r="D21" s="250">
        <v>0</v>
      </c>
      <c r="E21" s="249" t="s">
        <v>4515</v>
      </c>
      <c r="F21" s="249" t="s">
        <v>4271</v>
      </c>
    </row>
    <row r="22" spans="1:6" ht="22.6" customHeight="1" x14ac:dyDescent="0.25">
      <c r="A22" s="249" t="s">
        <v>147</v>
      </c>
      <c r="B22" s="250">
        <v>612000</v>
      </c>
      <c r="C22" s="250">
        <v>624200</v>
      </c>
      <c r="D22" s="250">
        <v>636700</v>
      </c>
      <c r="E22" s="249" t="s">
        <v>4518</v>
      </c>
      <c r="F22" s="249" t="s">
        <v>4326</v>
      </c>
    </row>
    <row r="23" spans="1:6" ht="22.6" customHeight="1" x14ac:dyDescent="0.25">
      <c r="A23" s="249" t="s">
        <v>147</v>
      </c>
      <c r="B23" s="250">
        <v>0</v>
      </c>
      <c r="C23" s="250">
        <v>165000</v>
      </c>
      <c r="D23" s="250">
        <v>170000</v>
      </c>
      <c r="E23" s="249" t="s">
        <v>4547</v>
      </c>
      <c r="F23" s="249" t="s">
        <v>4548</v>
      </c>
    </row>
    <row r="24" spans="1:6" ht="22.6" customHeight="1" x14ac:dyDescent="0.25">
      <c r="A24" s="249" t="s">
        <v>147</v>
      </c>
      <c r="B24" s="250">
        <v>0</v>
      </c>
      <c r="C24" s="250">
        <v>0</v>
      </c>
      <c r="D24" s="250">
        <v>0</v>
      </c>
      <c r="E24" s="249" t="s">
        <v>4523</v>
      </c>
      <c r="F24" s="249" t="s">
        <v>4524</v>
      </c>
    </row>
    <row r="25" spans="1:6" ht="22.6" customHeight="1" x14ac:dyDescent="0.25">
      <c r="A25" s="249" t="s">
        <v>147</v>
      </c>
      <c r="B25" s="250">
        <v>0</v>
      </c>
      <c r="C25" s="250">
        <v>0</v>
      </c>
      <c r="D25" s="250">
        <v>0</v>
      </c>
      <c r="E25" s="249" t="s">
        <v>4549</v>
      </c>
      <c r="F25" s="249" t="s">
        <v>4251</v>
      </c>
    </row>
    <row r="26" spans="1:6" ht="22.6" customHeight="1" x14ac:dyDescent="0.25">
      <c r="A26" s="249" t="s">
        <v>147</v>
      </c>
      <c r="B26" s="250">
        <v>421275</v>
      </c>
      <c r="C26" s="250">
        <v>0</v>
      </c>
      <c r="D26" s="250">
        <v>0</v>
      </c>
      <c r="E26" s="249" t="s">
        <v>4525</v>
      </c>
      <c r="F26" s="249" t="s">
        <v>4526</v>
      </c>
    </row>
    <row r="27" spans="1:6" ht="22.6" customHeight="1" x14ac:dyDescent="0.25">
      <c r="A27" s="249" t="s">
        <v>120</v>
      </c>
      <c r="B27" s="250">
        <v>5360636</v>
      </c>
      <c r="C27" s="250">
        <v>6095915</v>
      </c>
      <c r="D27" s="250">
        <v>6236462</v>
      </c>
      <c r="E27" s="249" t="s">
        <v>4415</v>
      </c>
      <c r="F27" s="249" t="s">
        <v>4416</v>
      </c>
    </row>
    <row r="28" spans="1:6" ht="22.6" customHeight="1" x14ac:dyDescent="0.25">
      <c r="A28" s="249" t="s">
        <v>120</v>
      </c>
      <c r="B28" s="250">
        <v>6000</v>
      </c>
      <c r="C28" s="250">
        <v>6000</v>
      </c>
      <c r="D28" s="250">
        <v>6000</v>
      </c>
      <c r="E28" s="249" t="s">
        <v>4417</v>
      </c>
      <c r="F28" s="249" t="s">
        <v>4418</v>
      </c>
    </row>
    <row r="29" spans="1:6" ht="22.6" customHeight="1" x14ac:dyDescent="0.25">
      <c r="A29" s="249" t="s">
        <v>120</v>
      </c>
      <c r="B29" s="250">
        <v>0</v>
      </c>
      <c r="C29" s="250">
        <v>0</v>
      </c>
      <c r="D29" s="250">
        <v>0</v>
      </c>
      <c r="E29" s="249" t="s">
        <v>4424</v>
      </c>
      <c r="F29" s="249" t="s">
        <v>4425</v>
      </c>
    </row>
    <row r="30" spans="1:6" ht="22.6" customHeight="1" x14ac:dyDescent="0.25">
      <c r="A30" s="249" t="s">
        <v>120</v>
      </c>
      <c r="B30" s="250">
        <v>0</v>
      </c>
      <c r="C30" s="250">
        <v>0</v>
      </c>
      <c r="D30" s="250">
        <v>0</v>
      </c>
      <c r="E30" s="249" t="s">
        <v>4426</v>
      </c>
      <c r="F30" s="249" t="s">
        <v>4427</v>
      </c>
    </row>
    <row r="31" spans="1:6" ht="22.6" customHeight="1" x14ac:dyDescent="0.25">
      <c r="A31" s="249" t="s">
        <v>120</v>
      </c>
      <c r="B31" s="250">
        <v>3152447</v>
      </c>
      <c r="C31" s="250">
        <v>4140622.3020000001</v>
      </c>
      <c r="D31" s="250">
        <v>4386420.7397999996</v>
      </c>
      <c r="E31" s="249" t="s">
        <v>4428</v>
      </c>
      <c r="F31" s="249" t="s">
        <v>4429</v>
      </c>
    </row>
    <row r="32" spans="1:6" ht="22.6" customHeight="1" x14ac:dyDescent="0.25">
      <c r="A32" s="249" t="s">
        <v>120</v>
      </c>
      <c r="B32" s="250">
        <v>100000</v>
      </c>
      <c r="C32" s="250">
        <v>100000</v>
      </c>
      <c r="D32" s="250">
        <v>100000</v>
      </c>
      <c r="E32" s="249" t="s">
        <v>4430</v>
      </c>
      <c r="F32" s="249" t="s">
        <v>4431</v>
      </c>
    </row>
    <row r="33" spans="1:6" ht="22.6" customHeight="1" x14ac:dyDescent="0.25">
      <c r="A33" s="249" t="s">
        <v>120</v>
      </c>
      <c r="B33" s="250">
        <v>0</v>
      </c>
      <c r="C33" s="250">
        <v>0</v>
      </c>
      <c r="D33" s="250">
        <v>0</v>
      </c>
      <c r="E33" s="249" t="s">
        <v>4432</v>
      </c>
      <c r="F33" s="249" t="s">
        <v>4433</v>
      </c>
    </row>
    <row r="34" spans="1:6" ht="22.6" customHeight="1" x14ac:dyDescent="0.25">
      <c r="A34" s="249" t="s">
        <v>120</v>
      </c>
      <c r="B34" s="250">
        <v>44140</v>
      </c>
      <c r="C34" s="250">
        <v>45550</v>
      </c>
      <c r="D34" s="250">
        <v>48170</v>
      </c>
      <c r="E34" s="249" t="s">
        <v>4434</v>
      </c>
      <c r="F34" s="249" t="s">
        <v>4435</v>
      </c>
    </row>
    <row r="35" spans="1:6" ht="22.6" customHeight="1" x14ac:dyDescent="0.25">
      <c r="A35" s="249" t="s">
        <v>120</v>
      </c>
      <c r="B35" s="250">
        <v>57855</v>
      </c>
      <c r="C35" s="250">
        <v>8955</v>
      </c>
      <c r="D35" s="250">
        <v>8955</v>
      </c>
      <c r="E35" s="249" t="s">
        <v>4436</v>
      </c>
      <c r="F35" s="249" t="s">
        <v>4325</v>
      </c>
    </row>
    <row r="36" spans="1:6" ht="22.6" customHeight="1" x14ac:dyDescent="0.25">
      <c r="A36" s="249" t="s">
        <v>120</v>
      </c>
      <c r="B36" s="250">
        <v>8315</v>
      </c>
      <c r="C36" s="250">
        <v>14135.56</v>
      </c>
      <c r="D36" s="250">
        <v>14135.56</v>
      </c>
      <c r="E36" s="249" t="s">
        <v>4441</v>
      </c>
      <c r="F36" s="249" t="s">
        <v>4442</v>
      </c>
    </row>
    <row r="37" spans="1:6" ht="22.6" customHeight="1" x14ac:dyDescent="0.25">
      <c r="A37" s="249" t="s">
        <v>120</v>
      </c>
      <c r="B37" s="250">
        <v>77500</v>
      </c>
      <c r="C37" s="250">
        <v>40000</v>
      </c>
      <c r="D37" s="250">
        <v>43000</v>
      </c>
      <c r="E37" s="249" t="s">
        <v>4443</v>
      </c>
      <c r="F37" s="249" t="s">
        <v>4308</v>
      </c>
    </row>
    <row r="38" spans="1:6" ht="22.6" customHeight="1" x14ac:dyDescent="0.25">
      <c r="A38" s="249" t="s">
        <v>120</v>
      </c>
      <c r="B38" s="250">
        <v>0</v>
      </c>
      <c r="C38" s="250">
        <v>0</v>
      </c>
      <c r="D38" s="250">
        <v>0</v>
      </c>
      <c r="E38" s="249" t="s">
        <v>4445</v>
      </c>
      <c r="F38" s="249" t="s">
        <v>4446</v>
      </c>
    </row>
    <row r="39" spans="1:6" ht="22.6" customHeight="1" x14ac:dyDescent="0.25">
      <c r="A39" s="249" t="s">
        <v>120</v>
      </c>
      <c r="B39" s="250">
        <v>0</v>
      </c>
      <c r="C39" s="250">
        <v>1200</v>
      </c>
      <c r="D39" s="250">
        <v>1200</v>
      </c>
      <c r="E39" s="249" t="s">
        <v>4447</v>
      </c>
      <c r="F39" s="249" t="s">
        <v>4448</v>
      </c>
    </row>
    <row r="40" spans="1:6" ht="22.6" customHeight="1" x14ac:dyDescent="0.25">
      <c r="A40" s="249" t="s">
        <v>120</v>
      </c>
      <c r="B40" s="250">
        <v>0</v>
      </c>
      <c r="C40" s="250">
        <v>0</v>
      </c>
      <c r="D40" s="250">
        <v>0</v>
      </c>
      <c r="E40" s="249" t="s">
        <v>4455</v>
      </c>
      <c r="F40" s="249" t="s">
        <v>4456</v>
      </c>
    </row>
    <row r="41" spans="1:6" ht="22.6" customHeight="1" x14ac:dyDescent="0.25">
      <c r="A41" s="249" t="s">
        <v>120</v>
      </c>
      <c r="B41" s="250">
        <v>0</v>
      </c>
      <c r="C41" s="250">
        <v>0</v>
      </c>
      <c r="D41" s="250">
        <v>0</v>
      </c>
      <c r="E41" s="249" t="s">
        <v>4457</v>
      </c>
      <c r="F41" s="249" t="s">
        <v>4458</v>
      </c>
    </row>
    <row r="42" spans="1:6" ht="22.6" customHeight="1" x14ac:dyDescent="0.25">
      <c r="A42" s="249" t="s">
        <v>120</v>
      </c>
      <c r="B42" s="250">
        <v>1500</v>
      </c>
      <c r="C42" s="250">
        <v>1300</v>
      </c>
      <c r="D42" s="250">
        <v>1300</v>
      </c>
      <c r="E42" s="249" t="s">
        <v>4459</v>
      </c>
      <c r="F42" s="249" t="s">
        <v>4460</v>
      </c>
    </row>
    <row r="43" spans="1:6" ht="22.6" customHeight="1" x14ac:dyDescent="0.25">
      <c r="A43" s="249" t="s">
        <v>120</v>
      </c>
      <c r="B43" s="250">
        <v>3132</v>
      </c>
      <c r="C43" s="250">
        <v>4500</v>
      </c>
      <c r="D43" s="250">
        <v>4500</v>
      </c>
      <c r="E43" s="249" t="s">
        <v>4461</v>
      </c>
      <c r="F43" s="249" t="s">
        <v>4462</v>
      </c>
    </row>
    <row r="44" spans="1:6" ht="22.6" customHeight="1" x14ac:dyDescent="0.25">
      <c r="A44" s="249" t="s">
        <v>120</v>
      </c>
      <c r="B44" s="250">
        <v>1182</v>
      </c>
      <c r="C44" s="250">
        <v>1182</v>
      </c>
      <c r="D44" s="250">
        <v>1182</v>
      </c>
      <c r="E44" s="249" t="s">
        <v>4479</v>
      </c>
      <c r="F44" s="249" t="s">
        <v>149</v>
      </c>
    </row>
    <row r="45" spans="1:6" ht="22.6" customHeight="1" x14ac:dyDescent="0.25">
      <c r="A45" s="249" t="s">
        <v>120</v>
      </c>
      <c r="B45" s="250">
        <v>0</v>
      </c>
      <c r="C45" s="250">
        <v>0</v>
      </c>
      <c r="D45" s="250">
        <v>0</v>
      </c>
      <c r="E45" s="249" t="s">
        <v>4544</v>
      </c>
      <c r="F45" s="249" t="s">
        <v>4545</v>
      </c>
    </row>
    <row r="46" spans="1:6" ht="22.6" customHeight="1" x14ac:dyDescent="0.25">
      <c r="A46" s="249" t="s">
        <v>120</v>
      </c>
      <c r="B46" s="250">
        <v>0</v>
      </c>
      <c r="C46" s="250">
        <v>0</v>
      </c>
      <c r="D46" s="250">
        <v>0</v>
      </c>
      <c r="E46" s="249" t="s">
        <v>4353</v>
      </c>
      <c r="F46" s="249" t="s">
        <v>4309</v>
      </c>
    </row>
    <row r="47" spans="1:6" ht="22.6" customHeight="1" x14ac:dyDescent="0.25">
      <c r="A47" s="249" t="s">
        <v>120</v>
      </c>
      <c r="B47" s="250">
        <v>1228600</v>
      </c>
      <c r="C47" s="250">
        <v>1575900</v>
      </c>
      <c r="D47" s="250">
        <v>1631665</v>
      </c>
      <c r="E47" s="249" t="s">
        <v>4480</v>
      </c>
      <c r="F47" s="249" t="s">
        <v>1632</v>
      </c>
    </row>
    <row r="48" spans="1:6" ht="22.6" customHeight="1" x14ac:dyDescent="0.25">
      <c r="A48" s="249" t="s">
        <v>120</v>
      </c>
      <c r="B48" s="250">
        <v>0</v>
      </c>
      <c r="C48" s="250">
        <v>15000</v>
      </c>
      <c r="D48" s="250">
        <v>15000</v>
      </c>
      <c r="E48" s="249" t="s">
        <v>4481</v>
      </c>
      <c r="F48" s="249" t="s">
        <v>4482</v>
      </c>
    </row>
    <row r="49" spans="1:6" ht="22.6" customHeight="1" x14ac:dyDescent="0.25">
      <c r="A49" s="249" t="s">
        <v>120</v>
      </c>
      <c r="B49" s="250">
        <v>0</v>
      </c>
      <c r="C49" s="250">
        <v>7500</v>
      </c>
      <c r="D49" s="250">
        <v>7500</v>
      </c>
      <c r="E49" s="249" t="s">
        <v>4483</v>
      </c>
      <c r="F49" s="249" t="s">
        <v>812</v>
      </c>
    </row>
    <row r="50" spans="1:6" ht="22.6" customHeight="1" x14ac:dyDescent="0.25">
      <c r="A50" s="249" t="s">
        <v>120</v>
      </c>
      <c r="B50" s="250">
        <v>35222</v>
      </c>
      <c r="C50" s="250">
        <v>19722</v>
      </c>
      <c r="D50" s="250">
        <v>19722</v>
      </c>
      <c r="E50" s="249" t="s">
        <v>4484</v>
      </c>
      <c r="F50" s="249" t="s">
        <v>4286</v>
      </c>
    </row>
    <row r="51" spans="1:6" ht="22.6" customHeight="1" x14ac:dyDescent="0.25">
      <c r="A51" s="249" t="s">
        <v>120</v>
      </c>
      <c r="B51" s="250">
        <v>10661</v>
      </c>
      <c r="C51" s="250">
        <v>10661</v>
      </c>
      <c r="D51" s="250">
        <v>10661</v>
      </c>
      <c r="E51" s="249" t="s">
        <v>4485</v>
      </c>
      <c r="F51" s="249" t="s">
        <v>4486</v>
      </c>
    </row>
    <row r="52" spans="1:6" ht="22.6" customHeight="1" x14ac:dyDescent="0.25">
      <c r="A52" s="249" t="s">
        <v>120</v>
      </c>
      <c r="B52" s="250">
        <v>2132</v>
      </c>
      <c r="C52" s="250">
        <v>0</v>
      </c>
      <c r="D52" s="250">
        <v>0</v>
      </c>
      <c r="E52" s="249" t="s">
        <v>4487</v>
      </c>
      <c r="F52" s="249" t="s">
        <v>4488</v>
      </c>
    </row>
    <row r="53" spans="1:6" ht="22.6" customHeight="1" x14ac:dyDescent="0.25">
      <c r="A53" s="249" t="s">
        <v>120</v>
      </c>
      <c r="B53" s="250">
        <v>0</v>
      </c>
      <c r="C53" s="250">
        <v>2032</v>
      </c>
      <c r="D53" s="250">
        <v>2032</v>
      </c>
      <c r="E53" s="249" t="s">
        <v>4491</v>
      </c>
      <c r="F53" s="249" t="s">
        <v>4492</v>
      </c>
    </row>
    <row r="54" spans="1:6" ht="22.6" customHeight="1" x14ac:dyDescent="0.25">
      <c r="A54" s="249" t="s">
        <v>120</v>
      </c>
      <c r="B54" s="250">
        <v>0</v>
      </c>
      <c r="C54" s="250">
        <v>2000</v>
      </c>
      <c r="D54" s="250">
        <v>2000</v>
      </c>
      <c r="E54" s="249" t="s">
        <v>4494</v>
      </c>
      <c r="F54" s="249" t="s">
        <v>4495</v>
      </c>
    </row>
    <row r="55" spans="1:6" ht="22.6" customHeight="1" x14ac:dyDescent="0.25">
      <c r="A55" s="249" t="s">
        <v>120</v>
      </c>
      <c r="B55" s="250">
        <v>0</v>
      </c>
      <c r="C55" s="250">
        <v>0</v>
      </c>
      <c r="D55" s="250">
        <v>0</v>
      </c>
      <c r="E55" s="249" t="s">
        <v>4496</v>
      </c>
      <c r="F55" s="249" t="s">
        <v>4497</v>
      </c>
    </row>
    <row r="56" spans="1:6" ht="22.6" customHeight="1" x14ac:dyDescent="0.25">
      <c r="A56" s="249" t="s">
        <v>120</v>
      </c>
      <c r="B56" s="250">
        <v>39940</v>
      </c>
      <c r="C56" s="250">
        <v>23940</v>
      </c>
      <c r="D56" s="250">
        <v>23940</v>
      </c>
      <c r="E56" s="249" t="s">
        <v>4498</v>
      </c>
      <c r="F56" s="249" t="s">
        <v>4318</v>
      </c>
    </row>
    <row r="57" spans="1:6" ht="22.6" customHeight="1" x14ac:dyDescent="0.25">
      <c r="A57" s="249" t="s">
        <v>120</v>
      </c>
      <c r="B57" s="250">
        <v>0</v>
      </c>
      <c r="C57" s="250">
        <v>0</v>
      </c>
      <c r="D57" s="250">
        <v>0</v>
      </c>
      <c r="E57" s="249" t="s">
        <v>4499</v>
      </c>
      <c r="F57" s="249" t="s">
        <v>4319</v>
      </c>
    </row>
    <row r="58" spans="1:6" ht="22.6" customHeight="1" x14ac:dyDescent="0.25">
      <c r="A58" s="249" t="s">
        <v>120</v>
      </c>
      <c r="B58" s="250">
        <v>0</v>
      </c>
      <c r="C58" s="250">
        <v>0</v>
      </c>
      <c r="D58" s="250">
        <v>0</v>
      </c>
      <c r="E58" s="249" t="s">
        <v>4500</v>
      </c>
      <c r="F58" s="249" t="s">
        <v>4250</v>
      </c>
    </row>
    <row r="59" spans="1:6" ht="22.6" customHeight="1" x14ac:dyDescent="0.25">
      <c r="A59" s="249" t="s">
        <v>120</v>
      </c>
      <c r="B59" s="250">
        <v>0</v>
      </c>
      <c r="C59" s="250">
        <v>0</v>
      </c>
      <c r="D59" s="250">
        <v>0</v>
      </c>
      <c r="E59" s="249" t="s">
        <v>4501</v>
      </c>
      <c r="F59" s="249" t="s">
        <v>4235</v>
      </c>
    </row>
    <row r="60" spans="1:6" ht="22.6" customHeight="1" x14ac:dyDescent="0.25">
      <c r="A60" s="249" t="s">
        <v>120</v>
      </c>
      <c r="B60" s="250">
        <v>14200</v>
      </c>
      <c r="C60" s="250">
        <v>14500</v>
      </c>
      <c r="D60" s="250">
        <v>14500</v>
      </c>
      <c r="E60" s="249" t="s">
        <v>4502</v>
      </c>
      <c r="F60" s="249" t="s">
        <v>4269</v>
      </c>
    </row>
    <row r="61" spans="1:6" ht="22.6" customHeight="1" x14ac:dyDescent="0.25">
      <c r="A61" s="249" t="s">
        <v>120</v>
      </c>
      <c r="B61" s="250">
        <v>0</v>
      </c>
      <c r="C61" s="250">
        <v>0</v>
      </c>
      <c r="D61" s="250">
        <v>0</v>
      </c>
      <c r="E61" s="249" t="s">
        <v>4503</v>
      </c>
      <c r="F61" s="249" t="s">
        <v>4504</v>
      </c>
    </row>
    <row r="62" spans="1:6" ht="22.6" customHeight="1" x14ac:dyDescent="0.25">
      <c r="A62" s="249" t="s">
        <v>120</v>
      </c>
      <c r="B62" s="250">
        <v>0</v>
      </c>
      <c r="C62" s="250">
        <v>0</v>
      </c>
      <c r="D62" s="250">
        <v>0</v>
      </c>
      <c r="E62" s="249" t="s">
        <v>4505</v>
      </c>
      <c r="F62" s="249" t="s">
        <v>4506</v>
      </c>
    </row>
    <row r="63" spans="1:6" ht="22.6" customHeight="1" x14ac:dyDescent="0.25">
      <c r="A63" s="249" t="s">
        <v>120</v>
      </c>
      <c r="B63" s="250">
        <v>0</v>
      </c>
      <c r="C63" s="250">
        <v>0</v>
      </c>
      <c r="D63" s="250">
        <v>0</v>
      </c>
      <c r="E63" s="249" t="s">
        <v>4507</v>
      </c>
      <c r="F63" s="249" t="s">
        <v>892</v>
      </c>
    </row>
    <row r="64" spans="1:6" ht="22.6" customHeight="1" x14ac:dyDescent="0.25">
      <c r="A64" s="249" t="s">
        <v>120</v>
      </c>
      <c r="B64" s="250">
        <v>5000</v>
      </c>
      <c r="C64" s="250">
        <v>0</v>
      </c>
      <c r="D64" s="250">
        <v>0</v>
      </c>
      <c r="E64" s="249" t="s">
        <v>4527</v>
      </c>
      <c r="F64" s="249" t="s">
        <v>4283</v>
      </c>
    </row>
    <row r="65" spans="1:6" ht="22.6" customHeight="1" x14ac:dyDescent="0.25">
      <c r="A65" s="249" t="s">
        <v>120</v>
      </c>
      <c r="B65" s="250">
        <v>1500</v>
      </c>
      <c r="C65" s="250">
        <v>2000</v>
      </c>
      <c r="D65" s="250">
        <v>2000</v>
      </c>
      <c r="E65" s="249" t="s">
        <v>4509</v>
      </c>
      <c r="F65" s="249" t="s">
        <v>4285</v>
      </c>
    </row>
    <row r="66" spans="1:6" ht="22.6" customHeight="1" x14ac:dyDescent="0.25">
      <c r="A66" s="249" t="s">
        <v>120</v>
      </c>
      <c r="B66" s="250">
        <v>18200</v>
      </c>
      <c r="C66" s="250">
        <v>23900</v>
      </c>
      <c r="D66" s="250">
        <v>23900</v>
      </c>
      <c r="E66" s="249" t="s">
        <v>4510</v>
      </c>
      <c r="F66" s="249" t="s">
        <v>4270</v>
      </c>
    </row>
    <row r="67" spans="1:6" ht="22.6" customHeight="1" x14ac:dyDescent="0.25">
      <c r="A67" s="249" t="s">
        <v>120</v>
      </c>
      <c r="B67" s="250">
        <v>5000</v>
      </c>
      <c r="C67" s="250">
        <v>0</v>
      </c>
      <c r="D67" s="250">
        <v>0</v>
      </c>
      <c r="E67" s="249" t="s">
        <v>4511</v>
      </c>
      <c r="F67" s="249" t="s">
        <v>4512</v>
      </c>
    </row>
    <row r="68" spans="1:6" ht="22.6" customHeight="1" x14ac:dyDescent="0.25">
      <c r="A68" s="249" t="s">
        <v>120</v>
      </c>
      <c r="B68" s="250">
        <v>194985</v>
      </c>
      <c r="C68" s="250">
        <v>20485</v>
      </c>
      <c r="D68" s="250">
        <v>20985</v>
      </c>
      <c r="E68" s="249" t="s">
        <v>4513</v>
      </c>
      <c r="F68" s="249" t="s">
        <v>4316</v>
      </c>
    </row>
    <row r="69" spans="1:6" ht="22.6" customHeight="1" x14ac:dyDescent="0.25">
      <c r="A69" s="249" t="s">
        <v>120</v>
      </c>
      <c r="B69" s="250">
        <v>2580000</v>
      </c>
      <c r="C69" s="250">
        <v>2580000</v>
      </c>
      <c r="D69" s="250">
        <v>2580000</v>
      </c>
      <c r="E69" s="249" t="s">
        <v>4514</v>
      </c>
      <c r="F69" s="249" t="s">
        <v>146</v>
      </c>
    </row>
    <row r="70" spans="1:6" ht="22.6" customHeight="1" x14ac:dyDescent="0.25">
      <c r="A70" s="249" t="s">
        <v>120</v>
      </c>
      <c r="B70" s="250">
        <v>1500</v>
      </c>
      <c r="C70" s="250">
        <v>0</v>
      </c>
      <c r="D70" s="250">
        <v>0</v>
      </c>
      <c r="E70" s="249" t="s">
        <v>4515</v>
      </c>
      <c r="F70" s="249" t="s">
        <v>4271</v>
      </c>
    </row>
    <row r="71" spans="1:6" ht="22.6" customHeight="1" x14ac:dyDescent="0.25">
      <c r="A71" s="249" t="s">
        <v>120</v>
      </c>
      <c r="B71" s="250">
        <v>69000</v>
      </c>
      <c r="C71" s="250">
        <v>50000</v>
      </c>
      <c r="D71" s="250">
        <v>50000</v>
      </c>
      <c r="E71" s="249" t="s">
        <v>4517</v>
      </c>
      <c r="F71" s="249" t="s">
        <v>4322</v>
      </c>
    </row>
    <row r="72" spans="1:6" ht="22.6" customHeight="1" x14ac:dyDescent="0.25">
      <c r="A72" s="249" t="s">
        <v>120</v>
      </c>
      <c r="B72" s="250">
        <v>-164475</v>
      </c>
      <c r="C72" s="250">
        <v>0</v>
      </c>
      <c r="D72" s="250">
        <v>0</v>
      </c>
      <c r="E72" s="249" t="s">
        <v>4550</v>
      </c>
      <c r="F72" s="249" t="s">
        <v>4284</v>
      </c>
    </row>
    <row r="73" spans="1:6" ht="22.6" customHeight="1" x14ac:dyDescent="0.25">
      <c r="A73" s="249" t="s">
        <v>120</v>
      </c>
      <c r="B73" s="250">
        <v>0</v>
      </c>
      <c r="C73" s="250">
        <v>500</v>
      </c>
      <c r="D73" s="250">
        <v>500</v>
      </c>
      <c r="E73" s="249" t="s">
        <v>4525</v>
      </c>
      <c r="F73" s="249" t="s">
        <v>4526</v>
      </c>
    </row>
    <row r="74" spans="1:6" ht="22.6" customHeight="1" x14ac:dyDescent="0.25">
      <c r="A74" s="249" t="s">
        <v>5</v>
      </c>
      <c r="B74" s="250">
        <v>5687023</v>
      </c>
      <c r="C74" s="250">
        <v>6058446.2400000002</v>
      </c>
      <c r="D74" s="250">
        <v>6242648.0200000005</v>
      </c>
      <c r="E74" s="249" t="s">
        <v>4415</v>
      </c>
      <c r="F74" s="249" t="s">
        <v>4416</v>
      </c>
    </row>
    <row r="75" spans="1:6" ht="22.6" customHeight="1" x14ac:dyDescent="0.25">
      <c r="A75" s="249" t="s">
        <v>5</v>
      </c>
      <c r="B75" s="250">
        <v>21000</v>
      </c>
      <c r="C75" s="250">
        <v>25500</v>
      </c>
      <c r="D75" s="250">
        <v>23500</v>
      </c>
      <c r="E75" s="249" t="s">
        <v>4417</v>
      </c>
      <c r="F75" s="249" t="s">
        <v>4418</v>
      </c>
    </row>
    <row r="76" spans="1:6" ht="22.6" customHeight="1" x14ac:dyDescent="0.25">
      <c r="A76" s="249" t="s">
        <v>5</v>
      </c>
      <c r="B76" s="250">
        <v>0</v>
      </c>
      <c r="C76" s="250">
        <v>0</v>
      </c>
      <c r="D76" s="250">
        <v>0</v>
      </c>
      <c r="E76" s="249" t="s">
        <v>4422</v>
      </c>
      <c r="F76" s="249" t="s">
        <v>4423</v>
      </c>
    </row>
    <row r="77" spans="1:6" ht="22.6" customHeight="1" x14ac:dyDescent="0.25">
      <c r="A77" s="249" t="s">
        <v>5</v>
      </c>
      <c r="B77" s="250">
        <v>0</v>
      </c>
      <c r="C77" s="250">
        <v>0</v>
      </c>
      <c r="D77" s="250">
        <v>0</v>
      </c>
      <c r="E77" s="249" t="s">
        <v>4424</v>
      </c>
      <c r="F77" s="249" t="s">
        <v>4425</v>
      </c>
    </row>
    <row r="78" spans="1:6" ht="22.6" customHeight="1" x14ac:dyDescent="0.25">
      <c r="A78" s="249" t="s">
        <v>5</v>
      </c>
      <c r="B78" s="250">
        <v>0</v>
      </c>
      <c r="C78" s="250">
        <v>0</v>
      </c>
      <c r="D78" s="250">
        <v>0</v>
      </c>
      <c r="E78" s="249" t="s">
        <v>4426</v>
      </c>
      <c r="F78" s="249" t="s">
        <v>4427</v>
      </c>
    </row>
    <row r="79" spans="1:6" ht="22.6" customHeight="1" x14ac:dyDescent="0.25">
      <c r="A79" s="249" t="s">
        <v>5</v>
      </c>
      <c r="B79" s="250">
        <v>3350120</v>
      </c>
      <c r="C79" s="250">
        <v>4124012.907712</v>
      </c>
      <c r="D79" s="250">
        <v>4398969.3932579998</v>
      </c>
      <c r="E79" s="249" t="s">
        <v>4428</v>
      </c>
      <c r="F79" s="249" t="s">
        <v>4429</v>
      </c>
    </row>
    <row r="80" spans="1:6" ht="22.6" customHeight="1" x14ac:dyDescent="0.25">
      <c r="A80" s="249" t="s">
        <v>5</v>
      </c>
      <c r="B80" s="250">
        <v>43200</v>
      </c>
      <c r="C80" s="250">
        <v>43700</v>
      </c>
      <c r="D80" s="250">
        <v>43700</v>
      </c>
      <c r="E80" s="249" t="s">
        <v>4436</v>
      </c>
      <c r="F80" s="249" t="s">
        <v>4325</v>
      </c>
    </row>
    <row r="81" spans="1:6" ht="22.6" customHeight="1" x14ac:dyDescent="0.25">
      <c r="A81" s="249" t="s">
        <v>5</v>
      </c>
      <c r="B81" s="250">
        <v>36200</v>
      </c>
      <c r="C81" s="250">
        <v>36200</v>
      </c>
      <c r="D81" s="250">
        <v>36200</v>
      </c>
      <c r="E81" s="249" t="s">
        <v>4441</v>
      </c>
      <c r="F81" s="249" t="s">
        <v>4442</v>
      </c>
    </row>
    <row r="82" spans="1:6" ht="22.6" customHeight="1" x14ac:dyDescent="0.25">
      <c r="A82" s="249" t="s">
        <v>5</v>
      </c>
      <c r="B82" s="250">
        <v>175800</v>
      </c>
      <c r="C82" s="250">
        <v>175800</v>
      </c>
      <c r="D82" s="250">
        <v>175800</v>
      </c>
      <c r="E82" s="249" t="s">
        <v>4443</v>
      </c>
      <c r="F82" s="249" t="s">
        <v>4308</v>
      </c>
    </row>
    <row r="83" spans="1:6" ht="22.6" customHeight="1" x14ac:dyDescent="0.25">
      <c r="A83" s="249" t="s">
        <v>5</v>
      </c>
      <c r="B83" s="250">
        <v>0</v>
      </c>
      <c r="C83" s="250">
        <v>0</v>
      </c>
      <c r="D83" s="250">
        <v>0</v>
      </c>
      <c r="E83" s="249" t="s">
        <v>4445</v>
      </c>
      <c r="F83" s="249" t="s">
        <v>4446</v>
      </c>
    </row>
    <row r="84" spans="1:6" ht="22.6" customHeight="1" x14ac:dyDescent="0.25">
      <c r="A84" s="249" t="s">
        <v>5</v>
      </c>
      <c r="B84" s="250">
        <v>0</v>
      </c>
      <c r="C84" s="250">
        <v>0</v>
      </c>
      <c r="D84" s="250">
        <v>0</v>
      </c>
      <c r="E84" s="249" t="s">
        <v>4455</v>
      </c>
      <c r="F84" s="249" t="s">
        <v>4456</v>
      </c>
    </row>
    <row r="85" spans="1:6" ht="22.6" customHeight="1" x14ac:dyDescent="0.25">
      <c r="A85" s="249" t="s">
        <v>5</v>
      </c>
      <c r="B85" s="250">
        <v>0</v>
      </c>
      <c r="C85" s="250">
        <v>0</v>
      </c>
      <c r="D85" s="250">
        <v>0</v>
      </c>
      <c r="E85" s="249" t="s">
        <v>4457</v>
      </c>
      <c r="F85" s="249" t="s">
        <v>4458</v>
      </c>
    </row>
    <row r="86" spans="1:6" ht="22.6" customHeight="1" x14ac:dyDescent="0.25">
      <c r="A86" s="249" t="s">
        <v>5</v>
      </c>
      <c r="B86" s="250">
        <v>0</v>
      </c>
      <c r="C86" s="250">
        <v>0</v>
      </c>
      <c r="D86" s="250">
        <v>0</v>
      </c>
      <c r="E86" s="249" t="s">
        <v>4459</v>
      </c>
      <c r="F86" s="249" t="s">
        <v>4460</v>
      </c>
    </row>
    <row r="87" spans="1:6" ht="22.6" customHeight="1" x14ac:dyDescent="0.25">
      <c r="A87" s="249" t="s">
        <v>5</v>
      </c>
      <c r="B87" s="250">
        <v>0</v>
      </c>
      <c r="C87" s="250">
        <v>0</v>
      </c>
      <c r="D87" s="250">
        <v>0</v>
      </c>
      <c r="E87" s="249" t="s">
        <v>4461</v>
      </c>
      <c r="F87" s="249" t="s">
        <v>4462</v>
      </c>
    </row>
    <row r="88" spans="1:6" ht="22.6" customHeight="1" x14ac:dyDescent="0.25">
      <c r="A88" s="249" t="s">
        <v>5</v>
      </c>
      <c r="B88" s="250">
        <v>0</v>
      </c>
      <c r="C88" s="250">
        <v>0</v>
      </c>
      <c r="D88" s="250">
        <v>0</v>
      </c>
      <c r="E88" s="249" t="s">
        <v>4465</v>
      </c>
      <c r="F88" s="249" t="s">
        <v>4466</v>
      </c>
    </row>
    <row r="89" spans="1:6" ht="22.6" customHeight="1" x14ac:dyDescent="0.25">
      <c r="A89" s="249" t="s">
        <v>5</v>
      </c>
      <c r="B89" s="250">
        <v>0</v>
      </c>
      <c r="C89" s="250">
        <v>0</v>
      </c>
      <c r="D89" s="250">
        <v>0</v>
      </c>
      <c r="E89" s="249" t="s">
        <v>4471</v>
      </c>
      <c r="F89" s="249" t="s">
        <v>4472</v>
      </c>
    </row>
    <row r="90" spans="1:6" ht="22.6" customHeight="1" x14ac:dyDescent="0.25">
      <c r="A90" s="249" t="s">
        <v>5</v>
      </c>
      <c r="B90" s="250">
        <v>0</v>
      </c>
      <c r="C90" s="250">
        <v>0</v>
      </c>
      <c r="D90" s="250">
        <v>0</v>
      </c>
      <c r="E90" s="249" t="s">
        <v>4473</v>
      </c>
      <c r="F90" s="249" t="s">
        <v>4474</v>
      </c>
    </row>
    <row r="91" spans="1:6" ht="22.6" customHeight="1" x14ac:dyDescent="0.25">
      <c r="A91" s="249" t="s">
        <v>5</v>
      </c>
      <c r="B91" s="250">
        <v>2100</v>
      </c>
      <c r="C91" s="250">
        <v>1800</v>
      </c>
      <c r="D91" s="250">
        <v>1800</v>
      </c>
      <c r="E91" s="249" t="s">
        <v>4479</v>
      </c>
      <c r="F91" s="249" t="s">
        <v>149</v>
      </c>
    </row>
    <row r="92" spans="1:6" ht="22.6" customHeight="1" x14ac:dyDescent="0.25">
      <c r="A92" s="249" t="s">
        <v>5</v>
      </c>
      <c r="B92" s="250">
        <v>9000</v>
      </c>
      <c r="C92" s="250">
        <v>7500</v>
      </c>
      <c r="D92" s="250">
        <v>7500</v>
      </c>
      <c r="E92" s="249" t="s">
        <v>4353</v>
      </c>
      <c r="F92" s="249" t="s">
        <v>4309</v>
      </c>
    </row>
    <row r="93" spans="1:6" ht="22.6" customHeight="1" x14ac:dyDescent="0.25">
      <c r="A93" s="249" t="s">
        <v>5</v>
      </c>
      <c r="B93" s="250">
        <v>0</v>
      </c>
      <c r="C93" s="250">
        <v>0</v>
      </c>
      <c r="D93" s="250">
        <v>0</v>
      </c>
      <c r="E93" s="249" t="s">
        <v>4356</v>
      </c>
      <c r="F93" s="249" t="s">
        <v>4311</v>
      </c>
    </row>
    <row r="94" spans="1:6" ht="22.6" customHeight="1" x14ac:dyDescent="0.25">
      <c r="A94" s="249" t="s">
        <v>5</v>
      </c>
      <c r="B94" s="250">
        <v>308000</v>
      </c>
      <c r="C94" s="250">
        <v>463000</v>
      </c>
      <c r="D94" s="250">
        <v>463000</v>
      </c>
      <c r="E94" s="249" t="s">
        <v>4480</v>
      </c>
      <c r="F94" s="249" t="s">
        <v>1632</v>
      </c>
    </row>
    <row r="95" spans="1:6" ht="22.6" customHeight="1" x14ac:dyDescent="0.25">
      <c r="A95" s="249" t="s">
        <v>5</v>
      </c>
      <c r="B95" s="250">
        <v>0</v>
      </c>
      <c r="C95" s="250">
        <v>0</v>
      </c>
      <c r="D95" s="250">
        <v>0</v>
      </c>
      <c r="E95" s="249" t="s">
        <v>4481</v>
      </c>
      <c r="F95" s="249" t="s">
        <v>4482</v>
      </c>
    </row>
    <row r="96" spans="1:6" ht="22.6" customHeight="1" x14ac:dyDescent="0.25">
      <c r="A96" s="249" t="s">
        <v>5</v>
      </c>
      <c r="B96" s="250">
        <v>0</v>
      </c>
      <c r="C96" s="250">
        <v>0</v>
      </c>
      <c r="D96" s="250">
        <v>0</v>
      </c>
      <c r="E96" s="249" t="s">
        <v>4483</v>
      </c>
      <c r="F96" s="249" t="s">
        <v>812</v>
      </c>
    </row>
    <row r="97" spans="1:6" ht="22.6" customHeight="1" x14ac:dyDescent="0.25">
      <c r="A97" s="249" t="s">
        <v>5</v>
      </c>
      <c r="B97" s="250">
        <v>89500</v>
      </c>
      <c r="C97" s="250">
        <v>84000</v>
      </c>
      <c r="D97" s="250">
        <v>84000</v>
      </c>
      <c r="E97" s="249" t="s">
        <v>4484</v>
      </c>
      <c r="F97" s="249" t="s">
        <v>4286</v>
      </c>
    </row>
    <row r="98" spans="1:6" ht="22.6" customHeight="1" x14ac:dyDescent="0.25">
      <c r="A98" s="249" t="s">
        <v>5</v>
      </c>
      <c r="B98" s="250">
        <v>0</v>
      </c>
      <c r="C98" s="250">
        <v>0</v>
      </c>
      <c r="D98" s="250">
        <v>0</v>
      </c>
      <c r="E98" s="249" t="s">
        <v>4485</v>
      </c>
      <c r="F98" s="249" t="s">
        <v>4486</v>
      </c>
    </row>
    <row r="99" spans="1:6" ht="22.6" customHeight="1" x14ac:dyDescent="0.25">
      <c r="A99" s="249" t="s">
        <v>5</v>
      </c>
      <c r="B99" s="250">
        <v>0</v>
      </c>
      <c r="C99" s="250">
        <v>0</v>
      </c>
      <c r="D99" s="250">
        <v>0</v>
      </c>
      <c r="E99" s="249" t="s">
        <v>4487</v>
      </c>
      <c r="F99" s="249" t="s">
        <v>4488</v>
      </c>
    </row>
    <row r="100" spans="1:6" ht="22.6" customHeight="1" x14ac:dyDescent="0.25">
      <c r="A100" s="249" t="s">
        <v>5</v>
      </c>
      <c r="B100" s="250">
        <v>0</v>
      </c>
      <c r="C100" s="250">
        <v>0</v>
      </c>
      <c r="D100" s="250">
        <v>0</v>
      </c>
      <c r="E100" s="249" t="s">
        <v>4489</v>
      </c>
      <c r="F100" s="249" t="s">
        <v>4490</v>
      </c>
    </row>
    <row r="101" spans="1:6" ht="22.6" customHeight="1" x14ac:dyDescent="0.25">
      <c r="A101" s="249" t="s">
        <v>5</v>
      </c>
      <c r="B101" s="250">
        <v>0</v>
      </c>
      <c r="C101" s="250">
        <v>0</v>
      </c>
      <c r="D101" s="250">
        <v>0</v>
      </c>
      <c r="E101" s="249" t="s">
        <v>4491</v>
      </c>
      <c r="F101" s="249" t="s">
        <v>4492</v>
      </c>
    </row>
    <row r="102" spans="1:6" ht="22.6" customHeight="1" x14ac:dyDescent="0.25">
      <c r="A102" s="249" t="s">
        <v>5</v>
      </c>
      <c r="B102" s="250">
        <v>283400</v>
      </c>
      <c r="C102" s="250">
        <v>302000</v>
      </c>
      <c r="D102" s="250">
        <v>320000</v>
      </c>
      <c r="E102" s="249" t="s">
        <v>4493</v>
      </c>
      <c r="F102" s="249" t="s">
        <v>4324</v>
      </c>
    </row>
    <row r="103" spans="1:6" ht="22.6" customHeight="1" x14ac:dyDescent="0.25">
      <c r="A103" s="249" t="s">
        <v>5</v>
      </c>
      <c r="B103" s="250">
        <v>0</v>
      </c>
      <c r="C103" s="250">
        <v>25000</v>
      </c>
      <c r="D103" s="250">
        <v>25000</v>
      </c>
      <c r="E103" s="249" t="s">
        <v>4496</v>
      </c>
      <c r="F103" s="249" t="s">
        <v>4497</v>
      </c>
    </row>
    <row r="104" spans="1:6" ht="22.6" customHeight="1" x14ac:dyDescent="0.25">
      <c r="A104" s="249" t="s">
        <v>5</v>
      </c>
      <c r="B104" s="250">
        <v>5000</v>
      </c>
      <c r="C104" s="250">
        <v>5000</v>
      </c>
      <c r="D104" s="250">
        <v>5000</v>
      </c>
      <c r="E104" s="249" t="s">
        <v>4498</v>
      </c>
      <c r="F104" s="249" t="s">
        <v>4318</v>
      </c>
    </row>
    <row r="105" spans="1:6" ht="22.6" customHeight="1" x14ac:dyDescent="0.25">
      <c r="A105" s="249" t="s">
        <v>5</v>
      </c>
      <c r="B105" s="250">
        <v>0</v>
      </c>
      <c r="C105" s="250">
        <v>14000</v>
      </c>
      <c r="D105" s="250">
        <v>0</v>
      </c>
      <c r="E105" s="249" t="s">
        <v>4500</v>
      </c>
      <c r="F105" s="249" t="s">
        <v>4250</v>
      </c>
    </row>
    <row r="106" spans="1:6" ht="22.6" customHeight="1" x14ac:dyDescent="0.25">
      <c r="A106" s="249" t="s">
        <v>5</v>
      </c>
      <c r="B106" s="250">
        <v>2264600</v>
      </c>
      <c r="C106" s="250">
        <v>2264600</v>
      </c>
      <c r="D106" s="250">
        <v>2264600</v>
      </c>
      <c r="E106" s="249" t="s">
        <v>4501</v>
      </c>
      <c r="F106" s="249" t="s">
        <v>4235</v>
      </c>
    </row>
    <row r="107" spans="1:6" ht="22.6" customHeight="1" x14ac:dyDescent="0.25">
      <c r="A107" s="249" t="s">
        <v>5</v>
      </c>
      <c r="B107" s="250">
        <v>277400</v>
      </c>
      <c r="C107" s="250">
        <v>364060</v>
      </c>
      <c r="D107" s="250">
        <v>364060</v>
      </c>
      <c r="E107" s="249" t="s">
        <v>4502</v>
      </c>
      <c r="F107" s="249" t="s">
        <v>4269</v>
      </c>
    </row>
    <row r="108" spans="1:6" ht="22.6" customHeight="1" x14ac:dyDescent="0.25">
      <c r="A108" s="249" t="s">
        <v>5</v>
      </c>
      <c r="B108" s="250">
        <v>0</v>
      </c>
      <c r="C108" s="250">
        <v>0</v>
      </c>
      <c r="D108" s="250">
        <v>0</v>
      </c>
      <c r="E108" s="249" t="s">
        <v>4503</v>
      </c>
      <c r="F108" s="249" t="s">
        <v>4504</v>
      </c>
    </row>
    <row r="109" spans="1:6" ht="22.6" customHeight="1" x14ac:dyDescent="0.25">
      <c r="A109" s="249" t="s">
        <v>5</v>
      </c>
      <c r="B109" s="250">
        <v>0</v>
      </c>
      <c r="C109" s="250">
        <v>0</v>
      </c>
      <c r="D109" s="250">
        <v>0</v>
      </c>
      <c r="E109" s="249" t="s">
        <v>4505</v>
      </c>
      <c r="F109" s="249" t="s">
        <v>4506</v>
      </c>
    </row>
    <row r="110" spans="1:6" ht="22.6" customHeight="1" x14ac:dyDescent="0.25">
      <c r="A110" s="249" t="s">
        <v>5</v>
      </c>
      <c r="B110" s="250">
        <v>0</v>
      </c>
      <c r="C110" s="250">
        <v>0</v>
      </c>
      <c r="D110" s="250">
        <v>0</v>
      </c>
      <c r="E110" s="249" t="s">
        <v>4507</v>
      </c>
      <c r="F110" s="249" t="s">
        <v>892</v>
      </c>
    </row>
    <row r="111" spans="1:6" ht="22.6" customHeight="1" x14ac:dyDescent="0.25">
      <c r="A111" s="249" t="s">
        <v>5</v>
      </c>
      <c r="B111" s="250">
        <v>170000</v>
      </c>
      <c r="C111" s="250">
        <v>170000</v>
      </c>
      <c r="D111" s="250">
        <v>170000</v>
      </c>
      <c r="E111" s="249" t="s">
        <v>4508</v>
      </c>
      <c r="F111" s="249" t="s">
        <v>4315</v>
      </c>
    </row>
    <row r="112" spans="1:6" ht="22.6" customHeight="1" x14ac:dyDescent="0.25">
      <c r="A112" s="249" t="s">
        <v>5</v>
      </c>
      <c r="B112" s="250">
        <v>230000</v>
      </c>
      <c r="C112" s="250">
        <v>230000</v>
      </c>
      <c r="D112" s="250">
        <v>230000</v>
      </c>
      <c r="E112" s="249" t="s">
        <v>4527</v>
      </c>
      <c r="F112" s="249" t="s">
        <v>4283</v>
      </c>
    </row>
    <row r="113" spans="1:6" ht="22.6" customHeight="1" x14ac:dyDescent="0.25">
      <c r="A113" s="249" t="s">
        <v>5</v>
      </c>
      <c r="B113" s="250">
        <v>19300</v>
      </c>
      <c r="C113" s="250">
        <v>16300</v>
      </c>
      <c r="D113" s="250">
        <v>16300</v>
      </c>
      <c r="E113" s="249" t="s">
        <v>4509</v>
      </c>
      <c r="F113" s="249" t="s">
        <v>4285</v>
      </c>
    </row>
    <row r="114" spans="1:6" ht="22.6" customHeight="1" x14ac:dyDescent="0.25">
      <c r="A114" s="249" t="s">
        <v>5</v>
      </c>
      <c r="B114" s="250">
        <v>18800</v>
      </c>
      <c r="C114" s="250">
        <v>18800</v>
      </c>
      <c r="D114" s="250">
        <v>18800</v>
      </c>
      <c r="E114" s="249" t="s">
        <v>4510</v>
      </c>
      <c r="F114" s="249" t="s">
        <v>4270</v>
      </c>
    </row>
    <row r="115" spans="1:6" ht="22.6" customHeight="1" x14ac:dyDescent="0.25">
      <c r="A115" s="249" t="s">
        <v>5</v>
      </c>
      <c r="B115" s="250">
        <v>0</v>
      </c>
      <c r="C115" s="250">
        <v>0</v>
      </c>
      <c r="D115" s="250">
        <v>0</v>
      </c>
      <c r="E115" s="249" t="s">
        <v>4511</v>
      </c>
      <c r="F115" s="249" t="s">
        <v>4512</v>
      </c>
    </row>
    <row r="116" spans="1:6" ht="22.6" customHeight="1" x14ac:dyDescent="0.25">
      <c r="A116" s="249" t="s">
        <v>5</v>
      </c>
      <c r="B116" s="250">
        <v>23500</v>
      </c>
      <c r="C116" s="250">
        <v>26000</v>
      </c>
      <c r="D116" s="250">
        <v>26000</v>
      </c>
      <c r="E116" s="249" t="s">
        <v>4513</v>
      </c>
      <c r="F116" s="249" t="s">
        <v>4316</v>
      </c>
    </row>
    <row r="117" spans="1:6" ht="22.6" customHeight="1" x14ac:dyDescent="0.25">
      <c r="A117" s="249" t="s">
        <v>5</v>
      </c>
      <c r="B117" s="250">
        <v>2439200</v>
      </c>
      <c r="C117" s="250">
        <v>2691200</v>
      </c>
      <c r="D117" s="250">
        <v>2691200</v>
      </c>
      <c r="E117" s="249" t="s">
        <v>4514</v>
      </c>
      <c r="F117" s="249" t="s">
        <v>146</v>
      </c>
    </row>
    <row r="118" spans="1:6" ht="22.6" customHeight="1" x14ac:dyDescent="0.25">
      <c r="A118" s="249" t="s">
        <v>5</v>
      </c>
      <c r="B118" s="250">
        <v>599400</v>
      </c>
      <c r="C118" s="250">
        <v>614900</v>
      </c>
      <c r="D118" s="250">
        <v>614900</v>
      </c>
      <c r="E118" s="249" t="s">
        <v>4515</v>
      </c>
      <c r="F118" s="249" t="s">
        <v>4271</v>
      </c>
    </row>
    <row r="119" spans="1:6" ht="22.6" customHeight="1" x14ac:dyDescent="0.25">
      <c r="A119" s="249" t="s">
        <v>5</v>
      </c>
      <c r="B119" s="250">
        <v>0</v>
      </c>
      <c r="C119" s="250">
        <v>0</v>
      </c>
      <c r="D119" s="250">
        <v>0</v>
      </c>
      <c r="E119" s="249" t="s">
        <v>4528</v>
      </c>
      <c r="F119" s="249" t="s">
        <v>2785</v>
      </c>
    </row>
    <row r="120" spans="1:6" ht="22.6" customHeight="1" x14ac:dyDescent="0.25">
      <c r="A120" s="249" t="s">
        <v>5</v>
      </c>
      <c r="B120" s="250">
        <v>403900</v>
      </c>
      <c r="C120" s="250">
        <v>405900</v>
      </c>
      <c r="D120" s="250">
        <v>405900</v>
      </c>
      <c r="E120" s="249" t="s">
        <v>4517</v>
      </c>
      <c r="F120" s="249" t="s">
        <v>4322</v>
      </c>
    </row>
    <row r="121" spans="1:6" ht="22.6" customHeight="1" x14ac:dyDescent="0.25">
      <c r="A121" s="249" t="s">
        <v>5</v>
      </c>
      <c r="B121" s="250">
        <v>0</v>
      </c>
      <c r="C121" s="250">
        <v>40000</v>
      </c>
      <c r="D121" s="250">
        <v>0</v>
      </c>
      <c r="E121" s="249" t="s">
        <v>4529</v>
      </c>
      <c r="F121" s="249" t="s">
        <v>4530</v>
      </c>
    </row>
    <row r="122" spans="1:6" ht="22.6" customHeight="1" x14ac:dyDescent="0.25">
      <c r="A122" s="249" t="s">
        <v>6</v>
      </c>
      <c r="B122" s="250">
        <v>4845741</v>
      </c>
      <c r="C122" s="250">
        <v>5062695.3</v>
      </c>
      <c r="D122" s="250">
        <v>5245623.5</v>
      </c>
      <c r="E122" s="249" t="s">
        <v>4415</v>
      </c>
      <c r="F122" s="249" t="s">
        <v>4416</v>
      </c>
    </row>
    <row r="123" spans="1:6" ht="22.6" customHeight="1" x14ac:dyDescent="0.25">
      <c r="A123" s="249" t="s">
        <v>6</v>
      </c>
      <c r="B123" s="250">
        <v>21000</v>
      </c>
      <c r="C123" s="250">
        <v>500</v>
      </c>
      <c r="D123" s="250">
        <v>500</v>
      </c>
      <c r="E123" s="249" t="s">
        <v>4417</v>
      </c>
      <c r="F123" s="249" t="s">
        <v>4418</v>
      </c>
    </row>
    <row r="124" spans="1:6" ht="22.6" customHeight="1" x14ac:dyDescent="0.25">
      <c r="A124" s="249" t="s">
        <v>6</v>
      </c>
      <c r="B124" s="250">
        <v>0</v>
      </c>
      <c r="C124" s="250">
        <v>0</v>
      </c>
      <c r="D124" s="250">
        <v>0</v>
      </c>
      <c r="E124" s="249" t="s">
        <v>4422</v>
      </c>
      <c r="F124" s="249" t="s">
        <v>4423</v>
      </c>
    </row>
    <row r="125" spans="1:6" ht="22.6" customHeight="1" x14ac:dyDescent="0.25">
      <c r="A125" s="249" t="s">
        <v>6</v>
      </c>
      <c r="B125" s="250">
        <v>0</v>
      </c>
      <c r="C125" s="250">
        <v>0</v>
      </c>
      <c r="D125" s="250">
        <v>0</v>
      </c>
      <c r="E125" s="249" t="s">
        <v>4424</v>
      </c>
      <c r="F125" s="249" t="s">
        <v>4425</v>
      </c>
    </row>
    <row r="126" spans="1:6" ht="22.6" customHeight="1" x14ac:dyDescent="0.25">
      <c r="A126" s="249" t="s">
        <v>6</v>
      </c>
      <c r="B126" s="250">
        <v>0</v>
      </c>
      <c r="C126" s="250">
        <v>0</v>
      </c>
      <c r="D126" s="250">
        <v>0</v>
      </c>
      <c r="E126" s="249" t="s">
        <v>4426</v>
      </c>
      <c r="F126" s="249" t="s">
        <v>4427</v>
      </c>
    </row>
    <row r="127" spans="1:6" ht="22.6" customHeight="1" x14ac:dyDescent="0.25">
      <c r="A127" s="249" t="s">
        <v>6</v>
      </c>
      <c r="B127" s="250">
        <v>2855753</v>
      </c>
      <c r="C127" s="250">
        <v>3436783.836306667</v>
      </c>
      <c r="D127" s="250">
        <v>3687383.0581500004</v>
      </c>
      <c r="E127" s="249" t="s">
        <v>4428</v>
      </c>
      <c r="F127" s="249" t="s">
        <v>4429</v>
      </c>
    </row>
    <row r="128" spans="1:6" ht="22.6" customHeight="1" x14ac:dyDescent="0.25">
      <c r="A128" s="249" t="s">
        <v>6</v>
      </c>
      <c r="B128" s="250">
        <v>0</v>
      </c>
      <c r="C128" s="250">
        <v>0</v>
      </c>
      <c r="D128" s="250">
        <v>0</v>
      </c>
      <c r="E128" s="249" t="s">
        <v>4430</v>
      </c>
      <c r="F128" s="249" t="s">
        <v>4431</v>
      </c>
    </row>
    <row r="129" spans="1:6" ht="22.6" customHeight="1" x14ac:dyDescent="0.25">
      <c r="A129" s="249" t="s">
        <v>6</v>
      </c>
      <c r="B129" s="250">
        <v>0</v>
      </c>
      <c r="C129" s="250">
        <v>0</v>
      </c>
      <c r="D129" s="250">
        <v>0</v>
      </c>
      <c r="E129" s="249" t="s">
        <v>4434</v>
      </c>
      <c r="F129" s="249" t="s">
        <v>4435</v>
      </c>
    </row>
    <row r="130" spans="1:6" ht="22.6" customHeight="1" x14ac:dyDescent="0.25">
      <c r="A130" s="249" t="s">
        <v>6</v>
      </c>
      <c r="B130" s="250">
        <v>7200</v>
      </c>
      <c r="C130" s="250">
        <v>7200</v>
      </c>
      <c r="D130" s="250">
        <v>7200</v>
      </c>
      <c r="E130" s="249" t="s">
        <v>4436</v>
      </c>
      <c r="F130" s="249" t="s">
        <v>4325</v>
      </c>
    </row>
    <row r="131" spans="1:6" ht="22.6" customHeight="1" x14ac:dyDescent="0.25">
      <c r="A131" s="249" t="s">
        <v>6</v>
      </c>
      <c r="B131" s="250">
        <v>8600</v>
      </c>
      <c r="C131" s="250">
        <v>7400</v>
      </c>
      <c r="D131" s="250">
        <v>7500</v>
      </c>
      <c r="E131" s="249" t="s">
        <v>4441</v>
      </c>
      <c r="F131" s="249" t="s">
        <v>4442</v>
      </c>
    </row>
    <row r="132" spans="1:6" ht="22.6" customHeight="1" x14ac:dyDescent="0.25">
      <c r="A132" s="249" t="s">
        <v>6</v>
      </c>
      <c r="B132" s="250">
        <v>20100</v>
      </c>
      <c r="C132" s="250">
        <v>1100</v>
      </c>
      <c r="D132" s="250">
        <v>1100</v>
      </c>
      <c r="E132" s="249" t="s">
        <v>4443</v>
      </c>
      <c r="F132" s="249" t="s">
        <v>4308</v>
      </c>
    </row>
    <row r="133" spans="1:6" ht="22.6" customHeight="1" x14ac:dyDescent="0.25">
      <c r="A133" s="249" t="s">
        <v>6</v>
      </c>
      <c r="B133" s="250">
        <v>0</v>
      </c>
      <c r="C133" s="250">
        <v>10000</v>
      </c>
      <c r="D133" s="250">
        <v>10000</v>
      </c>
      <c r="E133" s="249" t="s">
        <v>4447</v>
      </c>
      <c r="F133" s="249" t="s">
        <v>4448</v>
      </c>
    </row>
    <row r="134" spans="1:6" ht="22.6" customHeight="1" x14ac:dyDescent="0.25">
      <c r="A134" s="249" t="s">
        <v>6</v>
      </c>
      <c r="B134" s="250">
        <v>0</v>
      </c>
      <c r="C134" s="250">
        <v>0</v>
      </c>
      <c r="D134" s="250">
        <v>0</v>
      </c>
      <c r="E134" s="249" t="s">
        <v>4455</v>
      </c>
      <c r="F134" s="249" t="s">
        <v>4456</v>
      </c>
    </row>
    <row r="135" spans="1:6" ht="22.6" customHeight="1" x14ac:dyDescent="0.25">
      <c r="A135" s="249" t="s">
        <v>6</v>
      </c>
      <c r="B135" s="250">
        <v>0</v>
      </c>
      <c r="C135" s="250">
        <v>0</v>
      </c>
      <c r="D135" s="250">
        <v>0</v>
      </c>
      <c r="E135" s="249" t="s">
        <v>4459</v>
      </c>
      <c r="F135" s="249" t="s">
        <v>4460</v>
      </c>
    </row>
    <row r="136" spans="1:6" ht="22.6" customHeight="1" x14ac:dyDescent="0.25">
      <c r="A136" s="249" t="s">
        <v>6</v>
      </c>
      <c r="B136" s="250">
        <v>23400</v>
      </c>
      <c r="C136" s="250">
        <v>32700</v>
      </c>
      <c r="D136" s="250">
        <v>33500</v>
      </c>
      <c r="E136" s="249" t="s">
        <v>4461</v>
      </c>
      <c r="F136" s="249" t="s">
        <v>4462</v>
      </c>
    </row>
    <row r="137" spans="1:6" ht="22.6" customHeight="1" x14ac:dyDescent="0.25">
      <c r="A137" s="249" t="s">
        <v>6</v>
      </c>
      <c r="B137" s="250">
        <v>0</v>
      </c>
      <c r="C137" s="250">
        <v>0</v>
      </c>
      <c r="D137" s="250">
        <v>0</v>
      </c>
      <c r="E137" s="249" t="s">
        <v>4465</v>
      </c>
      <c r="F137" s="249" t="s">
        <v>4466</v>
      </c>
    </row>
    <row r="138" spans="1:6" ht="22.6" customHeight="1" x14ac:dyDescent="0.25">
      <c r="A138" s="249" t="s">
        <v>6</v>
      </c>
      <c r="B138" s="250">
        <v>25200</v>
      </c>
      <c r="C138" s="250">
        <v>35900</v>
      </c>
      <c r="D138" s="250">
        <v>36900</v>
      </c>
      <c r="E138" s="249" t="s">
        <v>4480</v>
      </c>
      <c r="F138" s="249" t="s">
        <v>1632</v>
      </c>
    </row>
    <row r="139" spans="1:6" ht="22.6" customHeight="1" x14ac:dyDescent="0.25">
      <c r="A139" s="249" t="s">
        <v>6</v>
      </c>
      <c r="B139" s="250">
        <v>0</v>
      </c>
      <c r="C139" s="250">
        <v>0</v>
      </c>
      <c r="D139" s="250">
        <v>0</v>
      </c>
      <c r="E139" s="249" t="s">
        <v>4481</v>
      </c>
      <c r="F139" s="249" t="s">
        <v>4482</v>
      </c>
    </row>
    <row r="140" spans="1:6" ht="22.6" customHeight="1" x14ac:dyDescent="0.25">
      <c r="A140" s="249" t="s">
        <v>6</v>
      </c>
      <c r="B140" s="250">
        <v>0</v>
      </c>
      <c r="C140" s="250">
        <v>0</v>
      </c>
      <c r="D140" s="250">
        <v>0</v>
      </c>
      <c r="E140" s="249" t="s">
        <v>4483</v>
      </c>
      <c r="F140" s="249" t="s">
        <v>812</v>
      </c>
    </row>
    <row r="141" spans="1:6" ht="22.6" customHeight="1" x14ac:dyDescent="0.25">
      <c r="A141" s="249" t="s">
        <v>6</v>
      </c>
      <c r="B141" s="250">
        <v>5350</v>
      </c>
      <c r="C141" s="250">
        <v>1600</v>
      </c>
      <c r="D141" s="250">
        <v>1600</v>
      </c>
      <c r="E141" s="249" t="s">
        <v>4484</v>
      </c>
      <c r="F141" s="249" t="s">
        <v>4286</v>
      </c>
    </row>
    <row r="142" spans="1:6" ht="22.6" customHeight="1" x14ac:dyDescent="0.25">
      <c r="A142" s="249" t="s">
        <v>6</v>
      </c>
      <c r="B142" s="250">
        <v>1850</v>
      </c>
      <c r="C142" s="250">
        <v>1900</v>
      </c>
      <c r="D142" s="250">
        <v>1900</v>
      </c>
      <c r="E142" s="249" t="s">
        <v>4485</v>
      </c>
      <c r="F142" s="249" t="s">
        <v>4486</v>
      </c>
    </row>
    <row r="143" spans="1:6" ht="22.6" customHeight="1" x14ac:dyDescent="0.25">
      <c r="A143" s="249" t="s">
        <v>6</v>
      </c>
      <c r="B143" s="250">
        <v>0</v>
      </c>
      <c r="C143" s="250">
        <v>3000</v>
      </c>
      <c r="D143" s="250">
        <v>3000</v>
      </c>
      <c r="E143" s="249" t="s">
        <v>4487</v>
      </c>
      <c r="F143" s="249" t="s">
        <v>4488</v>
      </c>
    </row>
    <row r="144" spans="1:6" ht="22.6" customHeight="1" x14ac:dyDescent="0.25">
      <c r="A144" s="249" t="s">
        <v>6</v>
      </c>
      <c r="B144" s="250">
        <v>0</v>
      </c>
      <c r="C144" s="250">
        <v>0</v>
      </c>
      <c r="D144" s="250">
        <v>0</v>
      </c>
      <c r="E144" s="249" t="s">
        <v>4489</v>
      </c>
      <c r="F144" s="249" t="s">
        <v>4490</v>
      </c>
    </row>
    <row r="145" spans="1:6" ht="22.6" customHeight="1" x14ac:dyDescent="0.25">
      <c r="A145" s="249" t="s">
        <v>6</v>
      </c>
      <c r="B145" s="250">
        <v>0</v>
      </c>
      <c r="C145" s="250">
        <v>0</v>
      </c>
      <c r="D145" s="250">
        <v>0</v>
      </c>
      <c r="E145" s="249" t="s">
        <v>4491</v>
      </c>
      <c r="F145" s="249" t="s">
        <v>4492</v>
      </c>
    </row>
    <row r="146" spans="1:6" ht="22.6" customHeight="1" x14ac:dyDescent="0.25">
      <c r="A146" s="249" t="s">
        <v>6</v>
      </c>
      <c r="B146" s="250">
        <v>6400</v>
      </c>
      <c r="C146" s="250">
        <v>6000</v>
      </c>
      <c r="D146" s="250">
        <v>6000</v>
      </c>
      <c r="E146" s="249" t="s">
        <v>4493</v>
      </c>
      <c r="F146" s="249" t="s">
        <v>4324</v>
      </c>
    </row>
    <row r="147" spans="1:6" ht="22.6" customHeight="1" x14ac:dyDescent="0.25">
      <c r="A147" s="249" t="s">
        <v>6</v>
      </c>
      <c r="B147" s="250">
        <v>0</v>
      </c>
      <c r="C147" s="250">
        <v>0</v>
      </c>
      <c r="D147" s="250">
        <v>0</v>
      </c>
      <c r="E147" s="249" t="s">
        <v>4496</v>
      </c>
      <c r="F147" s="249" t="s">
        <v>4497</v>
      </c>
    </row>
    <row r="148" spans="1:6" ht="22.6" customHeight="1" x14ac:dyDescent="0.25">
      <c r="A148" s="249" t="s">
        <v>6</v>
      </c>
      <c r="B148" s="250">
        <v>200</v>
      </c>
      <c r="C148" s="250">
        <v>500</v>
      </c>
      <c r="D148" s="250">
        <v>500</v>
      </c>
      <c r="E148" s="249" t="s">
        <v>4498</v>
      </c>
      <c r="F148" s="249" t="s">
        <v>4318</v>
      </c>
    </row>
    <row r="149" spans="1:6" ht="22.6" customHeight="1" x14ac:dyDescent="0.25">
      <c r="A149" s="249" t="s">
        <v>6</v>
      </c>
      <c r="B149" s="250">
        <v>0</v>
      </c>
      <c r="C149" s="250">
        <v>0</v>
      </c>
      <c r="D149" s="250">
        <v>0</v>
      </c>
      <c r="E149" s="249" t="s">
        <v>4499</v>
      </c>
      <c r="F149" s="249" t="s">
        <v>4319</v>
      </c>
    </row>
    <row r="150" spans="1:6" ht="22.6" customHeight="1" x14ac:dyDescent="0.25">
      <c r="A150" s="249" t="s">
        <v>6</v>
      </c>
      <c r="B150" s="250">
        <v>1000</v>
      </c>
      <c r="C150" s="250">
        <v>0</v>
      </c>
      <c r="D150" s="250">
        <v>0</v>
      </c>
      <c r="E150" s="249" t="s">
        <v>4500</v>
      </c>
      <c r="F150" s="249" t="s">
        <v>4250</v>
      </c>
    </row>
    <row r="151" spans="1:6" ht="22.6" customHeight="1" x14ac:dyDescent="0.25">
      <c r="A151" s="249" t="s">
        <v>6</v>
      </c>
      <c r="B151" s="250">
        <v>10000</v>
      </c>
      <c r="C151" s="250">
        <v>0</v>
      </c>
      <c r="D151" s="250">
        <v>10000</v>
      </c>
      <c r="E151" s="249" t="s">
        <v>4501</v>
      </c>
      <c r="F151" s="249" t="s">
        <v>4235</v>
      </c>
    </row>
    <row r="152" spans="1:6" ht="22.6" customHeight="1" x14ac:dyDescent="0.25">
      <c r="A152" s="249" t="s">
        <v>6</v>
      </c>
      <c r="B152" s="250">
        <v>51600</v>
      </c>
      <c r="C152" s="250">
        <v>47400</v>
      </c>
      <c r="D152" s="250">
        <v>49000</v>
      </c>
      <c r="E152" s="249" t="s">
        <v>4502</v>
      </c>
      <c r="F152" s="249" t="s">
        <v>4269</v>
      </c>
    </row>
    <row r="153" spans="1:6" ht="22.6" customHeight="1" x14ac:dyDescent="0.25">
      <c r="A153" s="249" t="s">
        <v>6</v>
      </c>
      <c r="B153" s="250">
        <v>0</v>
      </c>
      <c r="C153" s="250">
        <v>0</v>
      </c>
      <c r="D153" s="250">
        <v>0</v>
      </c>
      <c r="E153" s="249" t="s">
        <v>4505</v>
      </c>
      <c r="F153" s="249" t="s">
        <v>4506</v>
      </c>
    </row>
    <row r="154" spans="1:6" ht="22.6" customHeight="1" x14ac:dyDescent="0.25">
      <c r="A154" s="249" t="s">
        <v>6</v>
      </c>
      <c r="B154" s="250">
        <v>0</v>
      </c>
      <c r="C154" s="250">
        <v>0</v>
      </c>
      <c r="D154" s="250">
        <v>0</v>
      </c>
      <c r="E154" s="249" t="s">
        <v>4507</v>
      </c>
      <c r="F154" s="249" t="s">
        <v>892</v>
      </c>
    </row>
    <row r="155" spans="1:6" ht="22.6" customHeight="1" x14ac:dyDescent="0.25">
      <c r="A155" s="249" t="s">
        <v>6</v>
      </c>
      <c r="B155" s="250">
        <v>1600</v>
      </c>
      <c r="C155" s="250">
        <v>1600</v>
      </c>
      <c r="D155" s="250">
        <v>1600</v>
      </c>
      <c r="E155" s="249" t="s">
        <v>4509</v>
      </c>
      <c r="F155" s="249" t="s">
        <v>4285</v>
      </c>
    </row>
    <row r="156" spans="1:6" ht="22.6" customHeight="1" x14ac:dyDescent="0.25">
      <c r="A156" s="249" t="s">
        <v>6</v>
      </c>
      <c r="B156" s="250">
        <v>15300</v>
      </c>
      <c r="C156" s="250">
        <v>19000</v>
      </c>
      <c r="D156" s="250">
        <v>19000</v>
      </c>
      <c r="E156" s="249" t="s">
        <v>4510</v>
      </c>
      <c r="F156" s="249" t="s">
        <v>4270</v>
      </c>
    </row>
    <row r="157" spans="1:6" ht="22.6" customHeight="1" x14ac:dyDescent="0.25">
      <c r="A157" s="249" t="s">
        <v>6</v>
      </c>
      <c r="B157" s="250">
        <v>0</v>
      </c>
      <c r="C157" s="250">
        <v>0</v>
      </c>
      <c r="D157" s="250">
        <v>0</v>
      </c>
      <c r="E157" s="249" t="s">
        <v>4511</v>
      </c>
      <c r="F157" s="249" t="s">
        <v>4512</v>
      </c>
    </row>
    <row r="158" spans="1:6" ht="22.6" customHeight="1" x14ac:dyDescent="0.25">
      <c r="A158" s="249" t="s">
        <v>6</v>
      </c>
      <c r="B158" s="250">
        <v>3000</v>
      </c>
      <c r="C158" s="250">
        <v>4200</v>
      </c>
      <c r="D158" s="250">
        <v>4200</v>
      </c>
      <c r="E158" s="249" t="s">
        <v>4513</v>
      </c>
      <c r="F158" s="249" t="s">
        <v>4316</v>
      </c>
    </row>
    <row r="159" spans="1:6" ht="22.6" customHeight="1" x14ac:dyDescent="0.25">
      <c r="A159" s="249" t="s">
        <v>6</v>
      </c>
      <c r="B159" s="250">
        <v>974900</v>
      </c>
      <c r="C159" s="250">
        <v>968800</v>
      </c>
      <c r="D159" s="250">
        <v>984400</v>
      </c>
      <c r="E159" s="249" t="s">
        <v>4514</v>
      </c>
      <c r="F159" s="249" t="s">
        <v>146</v>
      </c>
    </row>
    <row r="160" spans="1:6" ht="22.6" customHeight="1" x14ac:dyDescent="0.25">
      <c r="A160" s="249" t="s">
        <v>6</v>
      </c>
      <c r="B160" s="250">
        <v>23250</v>
      </c>
      <c r="C160" s="250">
        <v>12250</v>
      </c>
      <c r="D160" s="250">
        <v>22750</v>
      </c>
      <c r="E160" s="249" t="s">
        <v>4517</v>
      </c>
      <c r="F160" s="249" t="s">
        <v>4322</v>
      </c>
    </row>
    <row r="161" spans="1:6" ht="22.6" customHeight="1" x14ac:dyDescent="0.25">
      <c r="A161" s="249" t="s">
        <v>7</v>
      </c>
      <c r="B161" s="250">
        <v>14935937</v>
      </c>
      <c r="C161" s="250">
        <v>16390453.439999996</v>
      </c>
      <c r="D161" s="250">
        <v>16716963.84</v>
      </c>
      <c r="E161" s="249" t="s">
        <v>4415</v>
      </c>
      <c r="F161" s="249" t="s">
        <v>4416</v>
      </c>
    </row>
    <row r="162" spans="1:6" ht="22.6" customHeight="1" x14ac:dyDescent="0.25">
      <c r="A162" s="249" t="s">
        <v>7</v>
      </c>
      <c r="B162" s="250">
        <v>0</v>
      </c>
      <c r="C162" s="250">
        <v>0</v>
      </c>
      <c r="D162" s="250">
        <v>0</v>
      </c>
      <c r="E162" s="249" t="s">
        <v>4417</v>
      </c>
      <c r="F162" s="249" t="s">
        <v>4418</v>
      </c>
    </row>
    <row r="163" spans="1:6" ht="22.6" customHeight="1" x14ac:dyDescent="0.25">
      <c r="A163" s="249" t="s">
        <v>7</v>
      </c>
      <c r="B163" s="250">
        <v>0</v>
      </c>
      <c r="C163" s="250">
        <v>0</v>
      </c>
      <c r="D163" s="250">
        <v>0</v>
      </c>
      <c r="E163" s="249" t="s">
        <v>4421</v>
      </c>
      <c r="F163" s="249" t="s">
        <v>4208</v>
      </c>
    </row>
    <row r="164" spans="1:6" ht="22.6" customHeight="1" x14ac:dyDescent="0.25">
      <c r="A164" s="249" t="s">
        <v>7</v>
      </c>
      <c r="B164" s="250">
        <v>0</v>
      </c>
      <c r="C164" s="250">
        <v>0</v>
      </c>
      <c r="D164" s="250">
        <v>0</v>
      </c>
      <c r="E164" s="249" t="s">
        <v>4520</v>
      </c>
      <c r="F164" s="249" t="s">
        <v>4301</v>
      </c>
    </row>
    <row r="165" spans="1:6" ht="22.6" customHeight="1" x14ac:dyDescent="0.25">
      <c r="A165" s="249" t="s">
        <v>7</v>
      </c>
      <c r="B165" s="250">
        <v>0</v>
      </c>
      <c r="C165" s="250">
        <v>0</v>
      </c>
      <c r="D165" s="250">
        <v>0</v>
      </c>
      <c r="E165" s="249" t="s">
        <v>4422</v>
      </c>
      <c r="F165" s="249" t="s">
        <v>4423</v>
      </c>
    </row>
    <row r="166" spans="1:6" ht="22.6" customHeight="1" x14ac:dyDescent="0.25">
      <c r="A166" s="249" t="s">
        <v>7</v>
      </c>
      <c r="B166" s="250">
        <v>0</v>
      </c>
      <c r="C166" s="250">
        <v>0</v>
      </c>
      <c r="D166" s="250">
        <v>0</v>
      </c>
      <c r="E166" s="249" t="s">
        <v>4424</v>
      </c>
      <c r="F166" s="249" t="s">
        <v>4425</v>
      </c>
    </row>
    <row r="167" spans="1:6" ht="22.6" customHeight="1" x14ac:dyDescent="0.25">
      <c r="A167" s="249" t="s">
        <v>7</v>
      </c>
      <c r="B167" s="250">
        <v>0</v>
      </c>
      <c r="C167" s="250">
        <v>0</v>
      </c>
      <c r="D167" s="250">
        <v>0</v>
      </c>
      <c r="E167" s="249" t="s">
        <v>4426</v>
      </c>
      <c r="F167" s="249" t="s">
        <v>4427</v>
      </c>
    </row>
    <row r="168" spans="1:6" ht="22.6" customHeight="1" x14ac:dyDescent="0.25">
      <c r="A168" s="249" t="s">
        <v>7</v>
      </c>
      <c r="B168" s="250">
        <v>8776876</v>
      </c>
      <c r="C168" s="250">
        <v>11125839.795071999</v>
      </c>
      <c r="D168" s="250">
        <v>11750353.883135997</v>
      </c>
      <c r="E168" s="249" t="s">
        <v>4428</v>
      </c>
      <c r="F168" s="249" t="s">
        <v>4429</v>
      </c>
    </row>
    <row r="169" spans="1:6" ht="22.6" customHeight="1" x14ac:dyDescent="0.25">
      <c r="A169" s="249" t="s">
        <v>7</v>
      </c>
      <c r="B169" s="250">
        <v>0</v>
      </c>
      <c r="C169" s="250">
        <v>0</v>
      </c>
      <c r="D169" s="250">
        <v>0</v>
      </c>
      <c r="E169" s="249" t="s">
        <v>4521</v>
      </c>
      <c r="F169" s="249" t="s">
        <v>4303</v>
      </c>
    </row>
    <row r="170" spans="1:6" ht="22.6" customHeight="1" x14ac:dyDescent="0.25">
      <c r="A170" s="249" t="s">
        <v>7</v>
      </c>
      <c r="B170" s="250">
        <v>0</v>
      </c>
      <c r="C170" s="250">
        <v>0</v>
      </c>
      <c r="D170" s="250">
        <v>0</v>
      </c>
      <c r="E170" s="249" t="s">
        <v>4430</v>
      </c>
      <c r="F170" s="249" t="s">
        <v>4431</v>
      </c>
    </row>
    <row r="171" spans="1:6" ht="22.6" customHeight="1" x14ac:dyDescent="0.25">
      <c r="A171" s="249" t="s">
        <v>7</v>
      </c>
      <c r="B171" s="250">
        <v>0</v>
      </c>
      <c r="C171" s="250">
        <v>0</v>
      </c>
      <c r="D171" s="250">
        <v>0</v>
      </c>
      <c r="E171" s="249" t="s">
        <v>4432</v>
      </c>
      <c r="F171" s="249" t="s">
        <v>4433</v>
      </c>
    </row>
    <row r="172" spans="1:6" ht="22.6" customHeight="1" x14ac:dyDescent="0.25">
      <c r="A172" s="249" t="s">
        <v>7</v>
      </c>
      <c r="B172" s="250">
        <v>0</v>
      </c>
      <c r="C172" s="250">
        <v>0</v>
      </c>
      <c r="D172" s="250">
        <v>0</v>
      </c>
      <c r="E172" s="249" t="s">
        <v>4434</v>
      </c>
      <c r="F172" s="249" t="s">
        <v>4435</v>
      </c>
    </row>
    <row r="173" spans="1:6" ht="22.6" customHeight="1" x14ac:dyDescent="0.25">
      <c r="A173" s="249" t="s">
        <v>7</v>
      </c>
      <c r="B173" s="250">
        <v>30300</v>
      </c>
      <c r="C173" s="250">
        <v>36100</v>
      </c>
      <c r="D173" s="250">
        <v>36100</v>
      </c>
      <c r="E173" s="249" t="s">
        <v>4436</v>
      </c>
      <c r="F173" s="249" t="s">
        <v>4325</v>
      </c>
    </row>
    <row r="174" spans="1:6" ht="22.6" customHeight="1" x14ac:dyDescent="0.25">
      <c r="A174" s="249" t="s">
        <v>7</v>
      </c>
      <c r="B174" s="250">
        <v>0</v>
      </c>
      <c r="C174" s="250">
        <v>0</v>
      </c>
      <c r="D174" s="250">
        <v>0</v>
      </c>
      <c r="E174" s="249" t="s">
        <v>4439</v>
      </c>
      <c r="F174" s="249" t="s">
        <v>4440</v>
      </c>
    </row>
    <row r="175" spans="1:6" ht="22.6" customHeight="1" x14ac:dyDescent="0.25">
      <c r="A175" s="249" t="s">
        <v>7</v>
      </c>
      <c r="B175" s="250">
        <v>0</v>
      </c>
      <c r="C175" s="250">
        <v>0</v>
      </c>
      <c r="D175" s="250">
        <v>0</v>
      </c>
      <c r="E175" s="249" t="s">
        <v>4441</v>
      </c>
      <c r="F175" s="249" t="s">
        <v>4442</v>
      </c>
    </row>
    <row r="176" spans="1:6" ht="22.6" customHeight="1" x14ac:dyDescent="0.25">
      <c r="A176" s="249" t="s">
        <v>7</v>
      </c>
      <c r="B176" s="250">
        <v>446600</v>
      </c>
      <c r="C176" s="250">
        <v>438000</v>
      </c>
      <c r="D176" s="250">
        <v>448800</v>
      </c>
      <c r="E176" s="249" t="s">
        <v>4443</v>
      </c>
      <c r="F176" s="249" t="s">
        <v>4308</v>
      </c>
    </row>
    <row r="177" spans="1:6" ht="22.6" customHeight="1" x14ac:dyDescent="0.25">
      <c r="A177" s="249" t="s">
        <v>7</v>
      </c>
      <c r="B177" s="250">
        <v>0</v>
      </c>
      <c r="C177" s="250">
        <v>0</v>
      </c>
      <c r="D177" s="250">
        <v>0</v>
      </c>
      <c r="E177" s="249" t="s">
        <v>4445</v>
      </c>
      <c r="F177" s="249" t="s">
        <v>4446</v>
      </c>
    </row>
    <row r="178" spans="1:6" ht="22.6" customHeight="1" x14ac:dyDescent="0.25">
      <c r="A178" s="249" t="s">
        <v>7</v>
      </c>
      <c r="B178" s="250">
        <v>0</v>
      </c>
      <c r="C178" s="250">
        <v>0</v>
      </c>
      <c r="D178" s="250">
        <v>0</v>
      </c>
      <c r="E178" s="249" t="s">
        <v>4447</v>
      </c>
      <c r="F178" s="249" t="s">
        <v>4448</v>
      </c>
    </row>
    <row r="179" spans="1:6" ht="22.6" customHeight="1" x14ac:dyDescent="0.25">
      <c r="A179" s="249" t="s">
        <v>7</v>
      </c>
      <c r="B179" s="250">
        <v>0</v>
      </c>
      <c r="C179" s="250">
        <v>0</v>
      </c>
      <c r="D179" s="250">
        <v>0</v>
      </c>
      <c r="E179" s="249" t="s">
        <v>4449</v>
      </c>
      <c r="F179" s="249" t="s">
        <v>4450</v>
      </c>
    </row>
    <row r="180" spans="1:6" ht="22.6" customHeight="1" x14ac:dyDescent="0.25">
      <c r="A180" s="249" t="s">
        <v>7</v>
      </c>
      <c r="B180" s="250">
        <v>0</v>
      </c>
      <c r="C180" s="250">
        <v>0</v>
      </c>
      <c r="D180" s="250">
        <v>0</v>
      </c>
      <c r="E180" s="249" t="s">
        <v>4451</v>
      </c>
      <c r="F180" s="249" t="s">
        <v>4452</v>
      </c>
    </row>
    <row r="181" spans="1:6" ht="22.6" customHeight="1" x14ac:dyDescent="0.25">
      <c r="A181" s="249" t="s">
        <v>7</v>
      </c>
      <c r="B181" s="250">
        <v>0</v>
      </c>
      <c r="C181" s="250">
        <v>0</v>
      </c>
      <c r="D181" s="250">
        <v>0</v>
      </c>
      <c r="E181" s="249" t="s">
        <v>4453</v>
      </c>
      <c r="F181" s="249" t="s">
        <v>4454</v>
      </c>
    </row>
    <row r="182" spans="1:6" ht="22.6" customHeight="1" x14ac:dyDescent="0.25">
      <c r="A182" s="249" t="s">
        <v>7</v>
      </c>
      <c r="B182" s="250">
        <v>0</v>
      </c>
      <c r="C182" s="250">
        <v>0</v>
      </c>
      <c r="D182" s="250">
        <v>0</v>
      </c>
      <c r="E182" s="249" t="s">
        <v>4457</v>
      </c>
      <c r="F182" s="249" t="s">
        <v>4458</v>
      </c>
    </row>
    <row r="183" spans="1:6" ht="22.6" customHeight="1" x14ac:dyDescent="0.25">
      <c r="A183" s="249" t="s">
        <v>7</v>
      </c>
      <c r="B183" s="250">
        <v>0</v>
      </c>
      <c r="C183" s="250">
        <v>0</v>
      </c>
      <c r="D183" s="250">
        <v>0</v>
      </c>
      <c r="E183" s="249" t="s">
        <v>4459</v>
      </c>
      <c r="F183" s="249" t="s">
        <v>4460</v>
      </c>
    </row>
    <row r="184" spans="1:6" ht="22.6" customHeight="1" x14ac:dyDescent="0.25">
      <c r="A184" s="249" t="s">
        <v>7</v>
      </c>
      <c r="B184" s="250">
        <v>0</v>
      </c>
      <c r="C184" s="250">
        <v>0</v>
      </c>
      <c r="D184" s="250">
        <v>0</v>
      </c>
      <c r="E184" s="249" t="s">
        <v>4461</v>
      </c>
      <c r="F184" s="249" t="s">
        <v>4462</v>
      </c>
    </row>
    <row r="185" spans="1:6" ht="22.6" customHeight="1" x14ac:dyDescent="0.25">
      <c r="A185" s="249" t="s">
        <v>7</v>
      </c>
      <c r="B185" s="250">
        <v>0</v>
      </c>
      <c r="C185" s="250">
        <v>0</v>
      </c>
      <c r="D185" s="250">
        <v>0</v>
      </c>
      <c r="E185" s="249" t="s">
        <v>4522</v>
      </c>
      <c r="F185" s="249" t="s">
        <v>4273</v>
      </c>
    </row>
    <row r="186" spans="1:6" ht="22.6" customHeight="1" x14ac:dyDescent="0.25">
      <c r="A186" s="249" t="s">
        <v>7</v>
      </c>
      <c r="B186" s="250">
        <v>0</v>
      </c>
      <c r="C186" s="250">
        <v>0</v>
      </c>
      <c r="D186" s="250">
        <v>0</v>
      </c>
      <c r="E186" s="249" t="s">
        <v>4465</v>
      </c>
      <c r="F186" s="249" t="s">
        <v>4466</v>
      </c>
    </row>
    <row r="187" spans="1:6" ht="22.6" customHeight="1" x14ac:dyDescent="0.25">
      <c r="A187" s="249" t="s">
        <v>7</v>
      </c>
      <c r="B187" s="250">
        <v>0</v>
      </c>
      <c r="C187" s="250">
        <v>0</v>
      </c>
      <c r="D187" s="250">
        <v>0</v>
      </c>
      <c r="E187" s="249" t="s">
        <v>4471</v>
      </c>
      <c r="F187" s="249" t="s">
        <v>4472</v>
      </c>
    </row>
    <row r="188" spans="1:6" ht="22.6" customHeight="1" x14ac:dyDescent="0.25">
      <c r="A188" s="249" t="s">
        <v>7</v>
      </c>
      <c r="B188" s="250">
        <v>0</v>
      </c>
      <c r="C188" s="250">
        <v>0</v>
      </c>
      <c r="D188" s="250">
        <v>0</v>
      </c>
      <c r="E188" s="249" t="s">
        <v>4473</v>
      </c>
      <c r="F188" s="249" t="s">
        <v>4474</v>
      </c>
    </row>
    <row r="189" spans="1:6" ht="22.6" customHeight="1" x14ac:dyDescent="0.25">
      <c r="A189" s="249" t="s">
        <v>7</v>
      </c>
      <c r="B189" s="250">
        <v>0</v>
      </c>
      <c r="C189" s="250">
        <v>0</v>
      </c>
      <c r="D189" s="250">
        <v>0</v>
      </c>
      <c r="E189" s="249" t="s">
        <v>4475</v>
      </c>
      <c r="F189" s="249" t="s">
        <v>4476</v>
      </c>
    </row>
    <row r="190" spans="1:6" ht="22.6" customHeight="1" x14ac:dyDescent="0.25">
      <c r="A190" s="249" t="s">
        <v>7</v>
      </c>
      <c r="B190" s="250">
        <v>0</v>
      </c>
      <c r="C190" s="250">
        <v>0</v>
      </c>
      <c r="D190" s="250">
        <v>0</v>
      </c>
      <c r="E190" s="249" t="s">
        <v>4477</v>
      </c>
      <c r="F190" s="249" t="s">
        <v>4478</v>
      </c>
    </row>
    <row r="191" spans="1:6" ht="22.6" customHeight="1" x14ac:dyDescent="0.25">
      <c r="A191" s="249" t="s">
        <v>7</v>
      </c>
      <c r="B191" s="250">
        <v>13000</v>
      </c>
      <c r="C191" s="250">
        <v>21300</v>
      </c>
      <c r="D191" s="250">
        <v>21300</v>
      </c>
      <c r="E191" s="249" t="s">
        <v>4479</v>
      </c>
      <c r="F191" s="249" t="s">
        <v>149</v>
      </c>
    </row>
    <row r="192" spans="1:6" ht="22.6" customHeight="1" x14ac:dyDescent="0.25">
      <c r="A192" s="249" t="s">
        <v>7</v>
      </c>
      <c r="B192" s="250">
        <v>100000</v>
      </c>
      <c r="C192" s="250">
        <v>240000</v>
      </c>
      <c r="D192" s="250">
        <v>240000</v>
      </c>
      <c r="E192" s="249" t="s">
        <v>4353</v>
      </c>
      <c r="F192" s="249" t="s">
        <v>4309</v>
      </c>
    </row>
    <row r="193" spans="1:6" ht="22.6" customHeight="1" x14ac:dyDescent="0.25">
      <c r="A193" s="249" t="s">
        <v>7</v>
      </c>
      <c r="B193" s="250">
        <v>0</v>
      </c>
      <c r="C193" s="250">
        <v>0</v>
      </c>
      <c r="D193" s="250">
        <v>0</v>
      </c>
      <c r="E193" s="249" t="s">
        <v>4355</v>
      </c>
      <c r="F193" s="249" t="s">
        <v>4312</v>
      </c>
    </row>
    <row r="194" spans="1:6" ht="22.6" customHeight="1" x14ac:dyDescent="0.25">
      <c r="A194" s="249" t="s">
        <v>7</v>
      </c>
      <c r="B194" s="250">
        <v>0</v>
      </c>
      <c r="C194" s="250">
        <v>0</v>
      </c>
      <c r="D194" s="250">
        <v>0</v>
      </c>
      <c r="E194" s="249" t="s">
        <v>4356</v>
      </c>
      <c r="F194" s="249" t="s">
        <v>4311</v>
      </c>
    </row>
    <row r="195" spans="1:6" ht="22.6" customHeight="1" x14ac:dyDescent="0.25">
      <c r="A195" s="249" t="s">
        <v>7</v>
      </c>
      <c r="B195" s="250">
        <v>175100</v>
      </c>
      <c r="C195" s="250">
        <v>259500</v>
      </c>
      <c r="D195" s="250">
        <v>261900</v>
      </c>
      <c r="E195" s="249" t="s">
        <v>4480</v>
      </c>
      <c r="F195" s="249" t="s">
        <v>1632</v>
      </c>
    </row>
    <row r="196" spans="1:6" ht="22.6" customHeight="1" x14ac:dyDescent="0.25">
      <c r="A196" s="249" t="s">
        <v>7</v>
      </c>
      <c r="B196" s="250">
        <v>0</v>
      </c>
      <c r="C196" s="250">
        <v>0</v>
      </c>
      <c r="D196" s="250">
        <v>0</v>
      </c>
      <c r="E196" s="249" t="s">
        <v>4481</v>
      </c>
      <c r="F196" s="249" t="s">
        <v>4482</v>
      </c>
    </row>
    <row r="197" spans="1:6" ht="22.6" customHeight="1" x14ac:dyDescent="0.25">
      <c r="A197" s="249" t="s">
        <v>7</v>
      </c>
      <c r="B197" s="250">
        <v>0</v>
      </c>
      <c r="C197" s="250">
        <v>0</v>
      </c>
      <c r="D197" s="250">
        <v>0</v>
      </c>
      <c r="E197" s="249" t="s">
        <v>4483</v>
      </c>
      <c r="F197" s="249" t="s">
        <v>812</v>
      </c>
    </row>
    <row r="198" spans="1:6" ht="22.6" customHeight="1" x14ac:dyDescent="0.25">
      <c r="A198" s="249" t="s">
        <v>7</v>
      </c>
      <c r="B198" s="250">
        <v>125000</v>
      </c>
      <c r="C198" s="250">
        <v>130000</v>
      </c>
      <c r="D198" s="250">
        <v>130000</v>
      </c>
      <c r="E198" s="249" t="s">
        <v>4484</v>
      </c>
      <c r="F198" s="249" t="s">
        <v>4286</v>
      </c>
    </row>
    <row r="199" spans="1:6" ht="22.6" customHeight="1" x14ac:dyDescent="0.25">
      <c r="A199" s="249" t="s">
        <v>7</v>
      </c>
      <c r="B199" s="250">
        <v>0</v>
      </c>
      <c r="C199" s="250">
        <v>0</v>
      </c>
      <c r="D199" s="250">
        <v>0</v>
      </c>
      <c r="E199" s="249" t="s">
        <v>4485</v>
      </c>
      <c r="F199" s="249" t="s">
        <v>4486</v>
      </c>
    </row>
    <row r="200" spans="1:6" ht="22.6" customHeight="1" x14ac:dyDescent="0.25">
      <c r="A200" s="249" t="s">
        <v>7</v>
      </c>
      <c r="B200" s="250">
        <v>0</v>
      </c>
      <c r="C200" s="250">
        <v>0</v>
      </c>
      <c r="D200" s="250">
        <v>0</v>
      </c>
      <c r="E200" s="249" t="s">
        <v>4487</v>
      </c>
      <c r="F200" s="249" t="s">
        <v>4488</v>
      </c>
    </row>
    <row r="201" spans="1:6" ht="22.6" customHeight="1" x14ac:dyDescent="0.25">
      <c r="A201" s="249" t="s">
        <v>7</v>
      </c>
      <c r="B201" s="250">
        <v>0</v>
      </c>
      <c r="C201" s="250">
        <v>0</v>
      </c>
      <c r="D201" s="250">
        <v>0</v>
      </c>
      <c r="E201" s="249" t="s">
        <v>4489</v>
      </c>
      <c r="F201" s="249" t="s">
        <v>4490</v>
      </c>
    </row>
    <row r="202" spans="1:6" ht="22.6" customHeight="1" x14ac:dyDescent="0.25">
      <c r="A202" s="249" t="s">
        <v>7</v>
      </c>
      <c r="B202" s="250">
        <v>0</v>
      </c>
      <c r="C202" s="250">
        <v>0</v>
      </c>
      <c r="D202" s="250">
        <v>0</v>
      </c>
      <c r="E202" s="249" t="s">
        <v>4491</v>
      </c>
      <c r="F202" s="249" t="s">
        <v>4492</v>
      </c>
    </row>
    <row r="203" spans="1:6" ht="22.6" customHeight="1" x14ac:dyDescent="0.25">
      <c r="A203" s="249" t="s">
        <v>7</v>
      </c>
      <c r="B203" s="250">
        <v>60000</v>
      </c>
      <c r="C203" s="250">
        <v>85000</v>
      </c>
      <c r="D203" s="250">
        <v>85000</v>
      </c>
      <c r="E203" s="249" t="s">
        <v>4493</v>
      </c>
      <c r="F203" s="249" t="s">
        <v>4324</v>
      </c>
    </row>
    <row r="204" spans="1:6" ht="22.6" customHeight="1" x14ac:dyDescent="0.25">
      <c r="A204" s="249" t="s">
        <v>7</v>
      </c>
      <c r="B204" s="250">
        <v>0</v>
      </c>
      <c r="C204" s="250">
        <v>0</v>
      </c>
      <c r="D204" s="250">
        <v>0</v>
      </c>
      <c r="E204" s="249" t="s">
        <v>4496</v>
      </c>
      <c r="F204" s="249" t="s">
        <v>4497</v>
      </c>
    </row>
    <row r="205" spans="1:6" ht="22.6" customHeight="1" x14ac:dyDescent="0.25">
      <c r="A205" s="249" t="s">
        <v>7</v>
      </c>
      <c r="B205" s="250">
        <v>2500</v>
      </c>
      <c r="C205" s="250">
        <v>2500</v>
      </c>
      <c r="D205" s="250">
        <v>2500</v>
      </c>
      <c r="E205" s="249" t="s">
        <v>4498</v>
      </c>
      <c r="F205" s="249" t="s">
        <v>4318</v>
      </c>
    </row>
    <row r="206" spans="1:6" ht="22.6" customHeight="1" x14ac:dyDescent="0.25">
      <c r="A206" s="249" t="s">
        <v>7</v>
      </c>
      <c r="B206" s="250">
        <v>0</v>
      </c>
      <c r="C206" s="250">
        <v>0</v>
      </c>
      <c r="D206" s="250">
        <v>0</v>
      </c>
      <c r="E206" s="249" t="s">
        <v>4499</v>
      </c>
      <c r="F206" s="249" t="s">
        <v>4319</v>
      </c>
    </row>
    <row r="207" spans="1:6" ht="22.6" customHeight="1" x14ac:dyDescent="0.25">
      <c r="A207" s="249" t="s">
        <v>7</v>
      </c>
      <c r="B207" s="250">
        <v>23300</v>
      </c>
      <c r="C207" s="250">
        <v>41300</v>
      </c>
      <c r="D207" s="250">
        <v>39900</v>
      </c>
      <c r="E207" s="249" t="s">
        <v>4500</v>
      </c>
      <c r="F207" s="249" t="s">
        <v>4250</v>
      </c>
    </row>
    <row r="208" spans="1:6" ht="22.6" customHeight="1" x14ac:dyDescent="0.25">
      <c r="A208" s="249" t="s">
        <v>7</v>
      </c>
      <c r="B208" s="250">
        <v>1000</v>
      </c>
      <c r="C208" s="250">
        <v>4000</v>
      </c>
      <c r="D208" s="250">
        <v>4000</v>
      </c>
      <c r="E208" s="249" t="s">
        <v>4501</v>
      </c>
      <c r="F208" s="249" t="s">
        <v>4235</v>
      </c>
    </row>
    <row r="209" spans="1:6" ht="22.6" customHeight="1" x14ac:dyDescent="0.25">
      <c r="A209" s="249" t="s">
        <v>7</v>
      </c>
      <c r="B209" s="250">
        <v>93600</v>
      </c>
      <c r="C209" s="250">
        <v>147900</v>
      </c>
      <c r="D209" s="250">
        <v>146700</v>
      </c>
      <c r="E209" s="249" t="s">
        <v>4502</v>
      </c>
      <c r="F209" s="249" t="s">
        <v>4269</v>
      </c>
    </row>
    <row r="210" spans="1:6" ht="22.6" customHeight="1" x14ac:dyDescent="0.25">
      <c r="A210" s="249" t="s">
        <v>7</v>
      </c>
      <c r="B210" s="250">
        <v>0</v>
      </c>
      <c r="C210" s="250">
        <v>0</v>
      </c>
      <c r="D210" s="250">
        <v>0</v>
      </c>
      <c r="E210" s="249" t="s">
        <v>4503</v>
      </c>
      <c r="F210" s="249" t="s">
        <v>4504</v>
      </c>
    </row>
    <row r="211" spans="1:6" ht="22.6" customHeight="1" x14ac:dyDescent="0.25">
      <c r="A211" s="249" t="s">
        <v>7</v>
      </c>
      <c r="B211" s="250">
        <v>0</v>
      </c>
      <c r="C211" s="250">
        <v>0</v>
      </c>
      <c r="D211" s="250">
        <v>0</v>
      </c>
      <c r="E211" s="249" t="s">
        <v>4505</v>
      </c>
      <c r="F211" s="249" t="s">
        <v>4506</v>
      </c>
    </row>
    <row r="212" spans="1:6" ht="22.6" customHeight="1" x14ac:dyDescent="0.25">
      <c r="A212" s="249" t="s">
        <v>7</v>
      </c>
      <c r="B212" s="250">
        <v>0</v>
      </c>
      <c r="C212" s="250">
        <v>0</v>
      </c>
      <c r="D212" s="250">
        <v>0</v>
      </c>
      <c r="E212" s="249" t="s">
        <v>4507</v>
      </c>
      <c r="F212" s="249" t="s">
        <v>892</v>
      </c>
    </row>
    <row r="213" spans="1:6" ht="22.6" customHeight="1" x14ac:dyDescent="0.25">
      <c r="A213" s="249" t="s">
        <v>7</v>
      </c>
      <c r="B213" s="250">
        <v>7000</v>
      </c>
      <c r="C213" s="250">
        <v>10100</v>
      </c>
      <c r="D213" s="250">
        <v>10100</v>
      </c>
      <c r="E213" s="249" t="s">
        <v>4509</v>
      </c>
      <c r="F213" s="249" t="s">
        <v>4285</v>
      </c>
    </row>
    <row r="214" spans="1:6" ht="22.6" customHeight="1" x14ac:dyDescent="0.25">
      <c r="A214" s="249" t="s">
        <v>7</v>
      </c>
      <c r="B214" s="250">
        <v>40300</v>
      </c>
      <c r="C214" s="250">
        <v>91100</v>
      </c>
      <c r="D214" s="250">
        <v>73400</v>
      </c>
      <c r="E214" s="249" t="s">
        <v>4510</v>
      </c>
      <c r="F214" s="249" t="s">
        <v>4270</v>
      </c>
    </row>
    <row r="215" spans="1:6" ht="22.6" customHeight="1" x14ac:dyDescent="0.25">
      <c r="A215" s="249" t="s">
        <v>7</v>
      </c>
      <c r="B215" s="250">
        <v>0</v>
      </c>
      <c r="C215" s="250">
        <v>0</v>
      </c>
      <c r="D215" s="250">
        <v>0</v>
      </c>
      <c r="E215" s="249" t="s">
        <v>4511</v>
      </c>
      <c r="F215" s="249" t="s">
        <v>4512</v>
      </c>
    </row>
    <row r="216" spans="1:6" ht="22.6" customHeight="1" x14ac:dyDescent="0.25">
      <c r="A216" s="249" t="s">
        <v>7</v>
      </c>
      <c r="B216" s="250">
        <v>38900</v>
      </c>
      <c r="C216" s="250">
        <v>38900</v>
      </c>
      <c r="D216" s="250">
        <v>40800</v>
      </c>
      <c r="E216" s="249" t="s">
        <v>4513</v>
      </c>
      <c r="F216" s="249" t="s">
        <v>4316</v>
      </c>
    </row>
    <row r="217" spans="1:6" ht="22.6" customHeight="1" x14ac:dyDescent="0.25">
      <c r="A217" s="249" t="s">
        <v>7</v>
      </c>
      <c r="B217" s="250">
        <v>1051700</v>
      </c>
      <c r="C217" s="250">
        <v>2567800</v>
      </c>
      <c r="D217" s="250">
        <v>2631400</v>
      </c>
      <c r="E217" s="249" t="s">
        <v>4514</v>
      </c>
      <c r="F217" s="249" t="s">
        <v>146</v>
      </c>
    </row>
    <row r="218" spans="1:6" ht="22.6" customHeight="1" x14ac:dyDescent="0.25">
      <c r="A218" s="249" t="s">
        <v>7</v>
      </c>
      <c r="B218" s="250">
        <v>76000</v>
      </c>
      <c r="C218" s="250">
        <v>49700</v>
      </c>
      <c r="D218" s="250">
        <v>49700</v>
      </c>
      <c r="E218" s="249" t="s">
        <v>4515</v>
      </c>
      <c r="F218" s="249" t="s">
        <v>4271</v>
      </c>
    </row>
    <row r="219" spans="1:6" ht="22.6" customHeight="1" x14ac:dyDescent="0.25">
      <c r="A219" s="249" t="s">
        <v>7</v>
      </c>
      <c r="B219" s="250">
        <v>0</v>
      </c>
      <c r="C219" s="250">
        <v>0</v>
      </c>
      <c r="D219" s="250">
        <v>0</v>
      </c>
      <c r="E219" s="249" t="s">
        <v>4516</v>
      </c>
      <c r="F219" s="249" t="s">
        <v>4317</v>
      </c>
    </row>
    <row r="220" spans="1:6" ht="22.6" customHeight="1" x14ac:dyDescent="0.25">
      <c r="A220" s="249" t="s">
        <v>7</v>
      </c>
      <c r="B220" s="250">
        <v>20500</v>
      </c>
      <c r="C220" s="250">
        <v>17400</v>
      </c>
      <c r="D220" s="250">
        <v>17400</v>
      </c>
      <c r="E220" s="249" t="s">
        <v>4517</v>
      </c>
      <c r="F220" s="249" t="s">
        <v>4322</v>
      </c>
    </row>
    <row r="221" spans="1:6" ht="22.6" customHeight="1" x14ac:dyDescent="0.25">
      <c r="A221" s="249" t="s">
        <v>7</v>
      </c>
      <c r="B221" s="250">
        <v>272100</v>
      </c>
      <c r="C221" s="250">
        <v>302000</v>
      </c>
      <c r="D221" s="250">
        <v>302000</v>
      </c>
      <c r="E221" s="249" t="s">
        <v>4518</v>
      </c>
      <c r="F221" s="249" t="s">
        <v>4326</v>
      </c>
    </row>
    <row r="222" spans="1:6" ht="22.6" customHeight="1" x14ac:dyDescent="0.25">
      <c r="A222" s="249" t="s">
        <v>7</v>
      </c>
      <c r="B222" s="250">
        <v>0</v>
      </c>
      <c r="C222" s="250">
        <v>0</v>
      </c>
      <c r="D222" s="250">
        <v>0</v>
      </c>
      <c r="E222" s="249" t="s">
        <v>4523</v>
      </c>
      <c r="F222" s="249" t="s">
        <v>4524</v>
      </c>
    </row>
    <row r="223" spans="1:6" ht="22.6" customHeight="1" x14ac:dyDescent="0.25">
      <c r="A223" s="249" t="s">
        <v>7</v>
      </c>
      <c r="B223" s="250">
        <v>0</v>
      </c>
      <c r="C223" s="250">
        <v>0</v>
      </c>
      <c r="D223" s="250">
        <v>0</v>
      </c>
      <c r="E223" s="249" t="s">
        <v>4525</v>
      </c>
      <c r="F223" s="249" t="s">
        <v>4526</v>
      </c>
    </row>
    <row r="224" spans="1:6" ht="22.6" customHeight="1" x14ac:dyDescent="0.25">
      <c r="A224" s="249" t="s">
        <v>8</v>
      </c>
      <c r="B224" s="250">
        <v>24757816</v>
      </c>
      <c r="C224" s="250">
        <v>25624474</v>
      </c>
      <c r="D224" s="250">
        <v>26102819</v>
      </c>
      <c r="E224" s="249" t="s">
        <v>4415</v>
      </c>
      <c r="F224" s="249" t="s">
        <v>4416</v>
      </c>
    </row>
    <row r="225" spans="1:6" ht="22.6" customHeight="1" x14ac:dyDescent="0.25">
      <c r="A225" s="249" t="s">
        <v>8</v>
      </c>
      <c r="B225" s="250">
        <v>281850</v>
      </c>
      <c r="C225" s="250">
        <v>287700</v>
      </c>
      <c r="D225" s="250">
        <v>284700</v>
      </c>
      <c r="E225" s="249" t="s">
        <v>4417</v>
      </c>
      <c r="F225" s="249" t="s">
        <v>4418</v>
      </c>
    </row>
    <row r="226" spans="1:6" ht="22.6" customHeight="1" x14ac:dyDescent="0.25">
      <c r="A226" s="249" t="s">
        <v>8</v>
      </c>
      <c r="B226" s="250">
        <v>0</v>
      </c>
      <c r="C226" s="250">
        <v>0</v>
      </c>
      <c r="D226" s="250">
        <v>0</v>
      </c>
      <c r="E226" s="249" t="s">
        <v>4419</v>
      </c>
      <c r="F226" s="249" t="s">
        <v>4420</v>
      </c>
    </row>
    <row r="227" spans="1:6" ht="22.6" customHeight="1" x14ac:dyDescent="0.25">
      <c r="A227" s="249" t="s">
        <v>8</v>
      </c>
      <c r="B227" s="250">
        <v>1300</v>
      </c>
      <c r="C227" s="250">
        <v>1200</v>
      </c>
      <c r="D227" s="250">
        <v>1200</v>
      </c>
      <c r="E227" s="249" t="s">
        <v>4421</v>
      </c>
      <c r="F227" s="249" t="s">
        <v>4208</v>
      </c>
    </row>
    <row r="228" spans="1:6" ht="22.6" customHeight="1" x14ac:dyDescent="0.25">
      <c r="A228" s="249" t="s">
        <v>8</v>
      </c>
      <c r="B228" s="250">
        <v>161200</v>
      </c>
      <c r="C228" s="250">
        <v>165800</v>
      </c>
      <c r="D228" s="250">
        <v>165800</v>
      </c>
      <c r="E228" s="249" t="s">
        <v>4422</v>
      </c>
      <c r="F228" s="249" t="s">
        <v>4423</v>
      </c>
    </row>
    <row r="229" spans="1:6" ht="22.6" customHeight="1" x14ac:dyDescent="0.25">
      <c r="A229" s="249" t="s">
        <v>8</v>
      </c>
      <c r="B229" s="250">
        <v>0</v>
      </c>
      <c r="C229" s="250">
        <v>0</v>
      </c>
      <c r="D229" s="250">
        <v>0</v>
      </c>
      <c r="E229" s="249" t="s">
        <v>4424</v>
      </c>
      <c r="F229" s="249" t="s">
        <v>4425</v>
      </c>
    </row>
    <row r="230" spans="1:6" ht="22.6" customHeight="1" x14ac:dyDescent="0.25">
      <c r="A230" s="249" t="s">
        <v>8</v>
      </c>
      <c r="B230" s="250">
        <v>0</v>
      </c>
      <c r="C230" s="250">
        <v>0</v>
      </c>
      <c r="D230" s="250">
        <v>0</v>
      </c>
      <c r="E230" s="249" t="s">
        <v>4426</v>
      </c>
      <c r="F230" s="249" t="s">
        <v>4427</v>
      </c>
    </row>
    <row r="231" spans="1:6" ht="22.6" customHeight="1" x14ac:dyDescent="0.25">
      <c r="A231" s="249" t="s">
        <v>8</v>
      </c>
      <c r="B231" s="250">
        <v>14658971</v>
      </c>
      <c r="C231" s="250">
        <v>17524086.791200005</v>
      </c>
      <c r="D231" s="250">
        <v>18481081.895099998</v>
      </c>
      <c r="E231" s="249" t="s">
        <v>4428</v>
      </c>
      <c r="F231" s="249" t="s">
        <v>4429</v>
      </c>
    </row>
    <row r="232" spans="1:6" ht="22.6" customHeight="1" x14ac:dyDescent="0.25">
      <c r="A232" s="249" t="s">
        <v>8</v>
      </c>
      <c r="B232" s="250">
        <v>66700</v>
      </c>
      <c r="C232" s="250">
        <v>185000</v>
      </c>
      <c r="D232" s="250">
        <v>187000</v>
      </c>
      <c r="E232" s="249" t="s">
        <v>4430</v>
      </c>
      <c r="F232" s="249" t="s">
        <v>4431</v>
      </c>
    </row>
    <row r="233" spans="1:6" ht="22.6" customHeight="1" x14ac:dyDescent="0.25">
      <c r="A233" s="249" t="s">
        <v>8</v>
      </c>
      <c r="B233" s="250">
        <v>0</v>
      </c>
      <c r="C233" s="250">
        <v>0</v>
      </c>
      <c r="D233" s="250">
        <v>0</v>
      </c>
      <c r="E233" s="249" t="s">
        <v>4432</v>
      </c>
      <c r="F233" s="249" t="s">
        <v>4433</v>
      </c>
    </row>
    <row r="234" spans="1:6" ht="22.6" customHeight="1" x14ac:dyDescent="0.25">
      <c r="A234" s="249" t="s">
        <v>8</v>
      </c>
      <c r="B234" s="250">
        <v>29440</v>
      </c>
      <c r="C234" s="250">
        <v>84267.5</v>
      </c>
      <c r="D234" s="250">
        <v>90077.9</v>
      </c>
      <c r="E234" s="249" t="s">
        <v>4434</v>
      </c>
      <c r="F234" s="249" t="s">
        <v>4435</v>
      </c>
    </row>
    <row r="235" spans="1:6" ht="22.6" customHeight="1" x14ac:dyDescent="0.25">
      <c r="A235" s="249" t="s">
        <v>8</v>
      </c>
      <c r="B235" s="250">
        <v>18200</v>
      </c>
      <c r="C235" s="250">
        <v>13200</v>
      </c>
      <c r="D235" s="250">
        <v>13200</v>
      </c>
      <c r="E235" s="249" t="s">
        <v>4436</v>
      </c>
      <c r="F235" s="249" t="s">
        <v>4325</v>
      </c>
    </row>
    <row r="236" spans="1:6" ht="22.6" customHeight="1" x14ac:dyDescent="0.25">
      <c r="A236" s="249" t="s">
        <v>8</v>
      </c>
      <c r="B236" s="250">
        <v>0</v>
      </c>
      <c r="C236" s="250">
        <v>0</v>
      </c>
      <c r="D236" s="250">
        <v>0</v>
      </c>
      <c r="E236" s="249" t="s">
        <v>4437</v>
      </c>
      <c r="F236" s="249" t="s">
        <v>4438</v>
      </c>
    </row>
    <row r="237" spans="1:6" ht="22.6" customHeight="1" x14ac:dyDescent="0.25">
      <c r="A237" s="249" t="s">
        <v>8</v>
      </c>
      <c r="B237" s="250">
        <v>506750</v>
      </c>
      <c r="C237" s="250">
        <v>506800</v>
      </c>
      <c r="D237" s="250">
        <v>506800</v>
      </c>
      <c r="E237" s="249" t="s">
        <v>4439</v>
      </c>
      <c r="F237" s="249" t="s">
        <v>4440</v>
      </c>
    </row>
    <row r="238" spans="1:6" ht="22.6" customHeight="1" x14ac:dyDescent="0.25">
      <c r="A238" s="249" t="s">
        <v>8</v>
      </c>
      <c r="B238" s="250">
        <v>45050</v>
      </c>
      <c r="C238" s="250">
        <v>52300</v>
      </c>
      <c r="D238" s="250">
        <v>52300</v>
      </c>
      <c r="E238" s="249" t="s">
        <v>4441</v>
      </c>
      <c r="F238" s="249" t="s">
        <v>4442</v>
      </c>
    </row>
    <row r="239" spans="1:6" ht="22.6" customHeight="1" x14ac:dyDescent="0.25">
      <c r="A239" s="249" t="s">
        <v>8</v>
      </c>
      <c r="B239" s="250">
        <v>540700</v>
      </c>
      <c r="C239" s="250">
        <v>436800</v>
      </c>
      <c r="D239" s="250">
        <v>423500</v>
      </c>
      <c r="E239" s="249" t="s">
        <v>4443</v>
      </c>
      <c r="F239" s="249" t="s">
        <v>4308</v>
      </c>
    </row>
    <row r="240" spans="1:6" ht="22.6" customHeight="1" x14ac:dyDescent="0.25">
      <c r="A240" s="249" t="s">
        <v>8</v>
      </c>
      <c r="B240" s="250">
        <v>0</v>
      </c>
      <c r="C240" s="250">
        <v>0</v>
      </c>
      <c r="D240" s="250">
        <v>0</v>
      </c>
      <c r="E240" s="249" t="s">
        <v>4444</v>
      </c>
      <c r="F240" s="249" t="s">
        <v>4272</v>
      </c>
    </row>
    <row r="241" spans="1:6" ht="22.6" customHeight="1" x14ac:dyDescent="0.25">
      <c r="A241" s="249" t="s">
        <v>8</v>
      </c>
      <c r="B241" s="250">
        <v>0</v>
      </c>
      <c r="C241" s="250">
        <v>0</v>
      </c>
      <c r="D241" s="250">
        <v>0</v>
      </c>
      <c r="E241" s="249" t="s">
        <v>4445</v>
      </c>
      <c r="F241" s="249" t="s">
        <v>4446</v>
      </c>
    </row>
    <row r="242" spans="1:6" ht="22.6" customHeight="1" x14ac:dyDescent="0.25">
      <c r="A242" s="249" t="s">
        <v>8</v>
      </c>
      <c r="B242" s="250">
        <v>3237000</v>
      </c>
      <c r="C242" s="250">
        <v>3480000</v>
      </c>
      <c r="D242" s="250">
        <v>4050000</v>
      </c>
      <c r="E242" s="249" t="s">
        <v>4447</v>
      </c>
      <c r="F242" s="249" t="s">
        <v>4448</v>
      </c>
    </row>
    <row r="243" spans="1:6" ht="22.6" customHeight="1" x14ac:dyDescent="0.25">
      <c r="A243" s="249" t="s">
        <v>8</v>
      </c>
      <c r="B243" s="250">
        <v>0</v>
      </c>
      <c r="C243" s="250">
        <v>0</v>
      </c>
      <c r="D243" s="250">
        <v>0</v>
      </c>
      <c r="E243" s="249" t="s">
        <v>4449</v>
      </c>
      <c r="F243" s="249" t="s">
        <v>4450</v>
      </c>
    </row>
    <row r="244" spans="1:6" ht="22.6" customHeight="1" x14ac:dyDescent="0.25">
      <c r="A244" s="249" t="s">
        <v>8</v>
      </c>
      <c r="B244" s="250">
        <v>0</v>
      </c>
      <c r="C244" s="250">
        <v>0</v>
      </c>
      <c r="D244" s="250">
        <v>0</v>
      </c>
      <c r="E244" s="249" t="s">
        <v>4451</v>
      </c>
      <c r="F244" s="249" t="s">
        <v>4452</v>
      </c>
    </row>
    <row r="245" spans="1:6" ht="22.6" customHeight="1" x14ac:dyDescent="0.25">
      <c r="A245" s="249" t="s">
        <v>8</v>
      </c>
      <c r="B245" s="250">
        <v>1200</v>
      </c>
      <c r="C245" s="250">
        <v>79000</v>
      </c>
      <c r="D245" s="250">
        <v>81000</v>
      </c>
      <c r="E245" s="249" t="s">
        <v>4453</v>
      </c>
      <c r="F245" s="249" t="s">
        <v>4454</v>
      </c>
    </row>
    <row r="246" spans="1:6" ht="22.6" customHeight="1" x14ac:dyDescent="0.25">
      <c r="A246" s="249" t="s">
        <v>8</v>
      </c>
      <c r="B246" s="250">
        <v>280000</v>
      </c>
      <c r="C246" s="250">
        <v>280000</v>
      </c>
      <c r="D246" s="250">
        <v>280000</v>
      </c>
      <c r="E246" s="249" t="s">
        <v>4455</v>
      </c>
      <c r="F246" s="249" t="s">
        <v>4456</v>
      </c>
    </row>
    <row r="247" spans="1:6" ht="22.6" customHeight="1" x14ac:dyDescent="0.25">
      <c r="A247" s="249" t="s">
        <v>8</v>
      </c>
      <c r="B247" s="250">
        <v>321300</v>
      </c>
      <c r="C247" s="250">
        <v>263000</v>
      </c>
      <c r="D247" s="250">
        <v>268000</v>
      </c>
      <c r="E247" s="249" t="s">
        <v>4457</v>
      </c>
      <c r="F247" s="249" t="s">
        <v>4458</v>
      </c>
    </row>
    <row r="248" spans="1:6" ht="22.6" customHeight="1" x14ac:dyDescent="0.25">
      <c r="A248" s="249" t="s">
        <v>8</v>
      </c>
      <c r="B248" s="250">
        <v>196000</v>
      </c>
      <c r="C248" s="250">
        <v>147000</v>
      </c>
      <c r="D248" s="250">
        <v>132000</v>
      </c>
      <c r="E248" s="249" t="s">
        <v>4459</v>
      </c>
      <c r="F248" s="249" t="s">
        <v>4460</v>
      </c>
    </row>
    <row r="249" spans="1:6" ht="22.6" customHeight="1" x14ac:dyDescent="0.25">
      <c r="A249" s="249" t="s">
        <v>8</v>
      </c>
      <c r="B249" s="250">
        <v>39400</v>
      </c>
      <c r="C249" s="250">
        <v>46700</v>
      </c>
      <c r="D249" s="250">
        <v>46700</v>
      </c>
      <c r="E249" s="249" t="s">
        <v>4461</v>
      </c>
      <c r="F249" s="249" t="s">
        <v>4462</v>
      </c>
    </row>
    <row r="250" spans="1:6" ht="22.6" customHeight="1" x14ac:dyDescent="0.25">
      <c r="A250" s="249" t="s">
        <v>8</v>
      </c>
      <c r="B250" s="250">
        <v>0</v>
      </c>
      <c r="C250" s="250">
        <v>0</v>
      </c>
      <c r="D250" s="250">
        <v>0</v>
      </c>
      <c r="E250" s="249" t="s">
        <v>4463</v>
      </c>
      <c r="F250" s="249" t="s">
        <v>4464</v>
      </c>
    </row>
    <row r="251" spans="1:6" ht="22.6" customHeight="1" x14ac:dyDescent="0.25">
      <c r="A251" s="249" t="s">
        <v>8</v>
      </c>
      <c r="B251" s="250">
        <v>0</v>
      </c>
      <c r="C251" s="250">
        <v>0</v>
      </c>
      <c r="D251" s="250">
        <v>0</v>
      </c>
      <c r="E251" s="249" t="s">
        <v>4465</v>
      </c>
      <c r="F251" s="249" t="s">
        <v>4466</v>
      </c>
    </row>
    <row r="252" spans="1:6" ht="22.6" customHeight="1" x14ac:dyDescent="0.25">
      <c r="A252" s="249" t="s">
        <v>8</v>
      </c>
      <c r="B252" s="250">
        <v>0</v>
      </c>
      <c r="C252" s="250">
        <v>0</v>
      </c>
      <c r="D252" s="250">
        <v>0</v>
      </c>
      <c r="E252" s="249" t="s">
        <v>4467</v>
      </c>
      <c r="F252" s="249" t="s">
        <v>4468</v>
      </c>
    </row>
    <row r="253" spans="1:6" ht="22.6" customHeight="1" x14ac:dyDescent="0.25">
      <c r="A253" s="249" t="s">
        <v>8</v>
      </c>
      <c r="B253" s="250">
        <v>0</v>
      </c>
      <c r="C253" s="250">
        <v>0</v>
      </c>
      <c r="D253" s="250">
        <v>0</v>
      </c>
      <c r="E253" s="249" t="s">
        <v>4469</v>
      </c>
      <c r="F253" s="249" t="s">
        <v>4470</v>
      </c>
    </row>
    <row r="254" spans="1:6" ht="22.6" customHeight="1" x14ac:dyDescent="0.25">
      <c r="A254" s="249" t="s">
        <v>8</v>
      </c>
      <c r="B254" s="250">
        <v>0</v>
      </c>
      <c r="C254" s="250">
        <v>0</v>
      </c>
      <c r="D254" s="250">
        <v>0</v>
      </c>
      <c r="E254" s="249" t="s">
        <v>4471</v>
      </c>
      <c r="F254" s="249" t="s">
        <v>4472</v>
      </c>
    </row>
    <row r="255" spans="1:6" ht="22.6" customHeight="1" x14ac:dyDescent="0.25">
      <c r="A255" s="249" t="s">
        <v>8</v>
      </c>
      <c r="B255" s="250">
        <v>0</v>
      </c>
      <c r="C255" s="250">
        <v>50800</v>
      </c>
      <c r="D255" s="250">
        <v>53400</v>
      </c>
      <c r="E255" s="249" t="s">
        <v>4473</v>
      </c>
      <c r="F255" s="249" t="s">
        <v>4474</v>
      </c>
    </row>
    <row r="256" spans="1:6" ht="22.6" customHeight="1" x14ac:dyDescent="0.25">
      <c r="A256" s="249" t="s">
        <v>8</v>
      </c>
      <c r="B256" s="250">
        <v>0</v>
      </c>
      <c r="C256" s="250">
        <v>0</v>
      </c>
      <c r="D256" s="250">
        <v>0</v>
      </c>
      <c r="E256" s="249" t="s">
        <v>4475</v>
      </c>
      <c r="F256" s="249" t="s">
        <v>4476</v>
      </c>
    </row>
    <row r="257" spans="1:6" ht="22.6" customHeight="1" x14ac:dyDescent="0.25">
      <c r="A257" s="249" t="s">
        <v>8</v>
      </c>
      <c r="B257" s="250">
        <v>0</v>
      </c>
      <c r="C257" s="250">
        <v>0</v>
      </c>
      <c r="D257" s="250">
        <v>0</v>
      </c>
      <c r="E257" s="249" t="s">
        <v>4477</v>
      </c>
      <c r="F257" s="249" t="s">
        <v>4478</v>
      </c>
    </row>
    <row r="258" spans="1:6" ht="22.6" customHeight="1" x14ac:dyDescent="0.25">
      <c r="A258" s="249" t="s">
        <v>8</v>
      </c>
      <c r="B258" s="250">
        <v>1257250</v>
      </c>
      <c r="C258" s="250">
        <v>1500500</v>
      </c>
      <c r="D258" s="250">
        <v>1511750</v>
      </c>
      <c r="E258" s="249" t="s">
        <v>4479</v>
      </c>
      <c r="F258" s="249" t="s">
        <v>149</v>
      </c>
    </row>
    <row r="259" spans="1:6" ht="22.6" customHeight="1" x14ac:dyDescent="0.25">
      <c r="A259" s="249" t="s">
        <v>8</v>
      </c>
      <c r="B259" s="250">
        <v>88800</v>
      </c>
      <c r="C259" s="250">
        <v>88800</v>
      </c>
      <c r="D259" s="250">
        <v>88800</v>
      </c>
      <c r="E259" s="249" t="s">
        <v>4354</v>
      </c>
      <c r="F259" s="249" t="s">
        <v>4310</v>
      </c>
    </row>
    <row r="260" spans="1:6" ht="22.6" customHeight="1" x14ac:dyDescent="0.25">
      <c r="A260" s="249" t="s">
        <v>8</v>
      </c>
      <c r="B260" s="250">
        <v>56000</v>
      </c>
      <c r="C260" s="250">
        <v>56000</v>
      </c>
      <c r="D260" s="250">
        <v>56000</v>
      </c>
      <c r="E260" s="249" t="s">
        <v>4355</v>
      </c>
      <c r="F260" s="249" t="s">
        <v>4312</v>
      </c>
    </row>
    <row r="261" spans="1:6" ht="22.6" customHeight="1" x14ac:dyDescent="0.25">
      <c r="A261" s="249" t="s">
        <v>8</v>
      </c>
      <c r="B261" s="250">
        <v>1146000</v>
      </c>
      <c r="C261" s="250">
        <v>1214800</v>
      </c>
      <c r="D261" s="250">
        <v>1287600</v>
      </c>
      <c r="E261" s="249" t="s">
        <v>4356</v>
      </c>
      <c r="F261" s="249" t="s">
        <v>4311</v>
      </c>
    </row>
    <row r="262" spans="1:6" ht="22.6" customHeight="1" x14ac:dyDescent="0.25">
      <c r="A262" s="249" t="s">
        <v>8</v>
      </c>
      <c r="B262" s="250">
        <v>29000</v>
      </c>
      <c r="C262" s="250">
        <v>29000</v>
      </c>
      <c r="D262" s="250">
        <v>29000</v>
      </c>
      <c r="E262" s="249" t="s">
        <v>4358</v>
      </c>
      <c r="F262" s="249" t="s">
        <v>4313</v>
      </c>
    </row>
    <row r="263" spans="1:6" ht="22.6" customHeight="1" x14ac:dyDescent="0.25">
      <c r="A263" s="249" t="s">
        <v>8</v>
      </c>
      <c r="B263" s="250">
        <v>72950</v>
      </c>
      <c r="C263" s="250">
        <v>83800</v>
      </c>
      <c r="D263" s="250">
        <v>81900</v>
      </c>
      <c r="E263" s="249" t="s">
        <v>4480</v>
      </c>
      <c r="F263" s="249" t="s">
        <v>1632</v>
      </c>
    </row>
    <row r="264" spans="1:6" ht="22.6" customHeight="1" x14ac:dyDescent="0.25">
      <c r="A264" s="249" t="s">
        <v>8</v>
      </c>
      <c r="B264" s="250">
        <v>0</v>
      </c>
      <c r="C264" s="250">
        <v>0</v>
      </c>
      <c r="D264" s="250">
        <v>0</v>
      </c>
      <c r="E264" s="249" t="s">
        <v>4481</v>
      </c>
      <c r="F264" s="249" t="s">
        <v>4482</v>
      </c>
    </row>
    <row r="265" spans="1:6" ht="22.6" customHeight="1" x14ac:dyDescent="0.25">
      <c r="A265" s="249" t="s">
        <v>8</v>
      </c>
      <c r="B265" s="250">
        <v>1300</v>
      </c>
      <c r="C265" s="250">
        <v>0</v>
      </c>
      <c r="D265" s="250">
        <v>0</v>
      </c>
      <c r="E265" s="249" t="s">
        <v>4483</v>
      </c>
      <c r="F265" s="249" t="s">
        <v>812</v>
      </c>
    </row>
    <row r="266" spans="1:6" ht="22.6" customHeight="1" x14ac:dyDescent="0.25">
      <c r="A266" s="249" t="s">
        <v>8</v>
      </c>
      <c r="B266" s="250">
        <v>110950</v>
      </c>
      <c r="C266" s="250">
        <v>4200</v>
      </c>
      <c r="D266" s="250">
        <v>4300</v>
      </c>
      <c r="E266" s="249" t="s">
        <v>4484</v>
      </c>
      <c r="F266" s="249" t="s">
        <v>4286</v>
      </c>
    </row>
    <row r="267" spans="1:6" ht="22.6" customHeight="1" x14ac:dyDescent="0.25">
      <c r="A267" s="249" t="s">
        <v>8</v>
      </c>
      <c r="B267" s="250">
        <v>1461000</v>
      </c>
      <c r="C267" s="250">
        <v>1460700</v>
      </c>
      <c r="D267" s="250">
        <v>1460700</v>
      </c>
      <c r="E267" s="249" t="s">
        <v>4485</v>
      </c>
      <c r="F267" s="249" t="s">
        <v>4486</v>
      </c>
    </row>
    <row r="268" spans="1:6" ht="22.6" customHeight="1" x14ac:dyDescent="0.25">
      <c r="A268" s="249" t="s">
        <v>8</v>
      </c>
      <c r="B268" s="250">
        <v>9300</v>
      </c>
      <c r="C268" s="250">
        <v>18800</v>
      </c>
      <c r="D268" s="250">
        <v>18800</v>
      </c>
      <c r="E268" s="249" t="s">
        <v>4487</v>
      </c>
      <c r="F268" s="249" t="s">
        <v>4488</v>
      </c>
    </row>
    <row r="269" spans="1:6" ht="22.6" customHeight="1" x14ac:dyDescent="0.25">
      <c r="A269" s="249" t="s">
        <v>8</v>
      </c>
      <c r="B269" s="250">
        <v>2000</v>
      </c>
      <c r="C269" s="250">
        <v>4100</v>
      </c>
      <c r="D269" s="250">
        <v>4100</v>
      </c>
      <c r="E269" s="249" t="s">
        <v>4489</v>
      </c>
      <c r="F269" s="249" t="s">
        <v>4490</v>
      </c>
    </row>
    <row r="270" spans="1:6" ht="22.6" customHeight="1" x14ac:dyDescent="0.25">
      <c r="A270" s="249" t="s">
        <v>8</v>
      </c>
      <c r="B270" s="250">
        <v>0</v>
      </c>
      <c r="C270" s="250">
        <v>103300</v>
      </c>
      <c r="D270" s="250">
        <v>106300</v>
      </c>
      <c r="E270" s="249" t="s">
        <v>4491</v>
      </c>
      <c r="F270" s="249" t="s">
        <v>4492</v>
      </c>
    </row>
    <row r="271" spans="1:6" ht="22.6" customHeight="1" x14ac:dyDescent="0.25">
      <c r="A271" s="249" t="s">
        <v>8</v>
      </c>
      <c r="B271" s="250">
        <v>359250</v>
      </c>
      <c r="C271" s="250">
        <v>36100</v>
      </c>
      <c r="D271" s="250">
        <v>36600</v>
      </c>
      <c r="E271" s="249" t="s">
        <v>4493</v>
      </c>
      <c r="F271" s="249" t="s">
        <v>4324</v>
      </c>
    </row>
    <row r="272" spans="1:6" ht="22.6" customHeight="1" x14ac:dyDescent="0.25">
      <c r="A272" s="249" t="s">
        <v>8</v>
      </c>
      <c r="B272" s="250">
        <v>382500</v>
      </c>
      <c r="C272" s="250">
        <v>400000</v>
      </c>
      <c r="D272" s="250">
        <v>408000</v>
      </c>
      <c r="E272" s="249" t="s">
        <v>4494</v>
      </c>
      <c r="F272" s="249" t="s">
        <v>4495</v>
      </c>
    </row>
    <row r="273" spans="1:6" ht="22.6" customHeight="1" x14ac:dyDescent="0.25">
      <c r="A273" s="249" t="s">
        <v>8</v>
      </c>
      <c r="B273" s="250">
        <v>28500</v>
      </c>
      <c r="C273" s="250">
        <v>374000</v>
      </c>
      <c r="D273" s="250">
        <v>374000</v>
      </c>
      <c r="E273" s="249" t="s">
        <v>4496</v>
      </c>
      <c r="F273" s="249" t="s">
        <v>4497</v>
      </c>
    </row>
    <row r="274" spans="1:6" ht="22.6" customHeight="1" x14ac:dyDescent="0.25">
      <c r="A274" s="249" t="s">
        <v>8</v>
      </c>
      <c r="B274" s="250">
        <v>3000</v>
      </c>
      <c r="C274" s="250">
        <v>2100</v>
      </c>
      <c r="D274" s="250">
        <v>2100</v>
      </c>
      <c r="E274" s="249" t="s">
        <v>4498</v>
      </c>
      <c r="F274" s="249" t="s">
        <v>4318</v>
      </c>
    </row>
    <row r="275" spans="1:6" ht="22.6" customHeight="1" x14ac:dyDescent="0.25">
      <c r="A275" s="249" t="s">
        <v>8</v>
      </c>
      <c r="B275" s="250">
        <v>100</v>
      </c>
      <c r="C275" s="250">
        <v>0</v>
      </c>
      <c r="D275" s="250">
        <v>0</v>
      </c>
      <c r="E275" s="249" t="s">
        <v>4499</v>
      </c>
      <c r="F275" s="249" t="s">
        <v>4319</v>
      </c>
    </row>
    <row r="276" spans="1:6" ht="22.6" customHeight="1" x14ac:dyDescent="0.25">
      <c r="A276" s="249" t="s">
        <v>8</v>
      </c>
      <c r="B276" s="250">
        <v>93500</v>
      </c>
      <c r="C276" s="250">
        <v>99500</v>
      </c>
      <c r="D276" s="250">
        <v>92200</v>
      </c>
      <c r="E276" s="249" t="s">
        <v>4500</v>
      </c>
      <c r="F276" s="249" t="s">
        <v>4250</v>
      </c>
    </row>
    <row r="277" spans="1:6" ht="22.6" customHeight="1" x14ac:dyDescent="0.25">
      <c r="A277" s="249" t="s">
        <v>8</v>
      </c>
      <c r="B277" s="250">
        <v>16100</v>
      </c>
      <c r="C277" s="250">
        <v>15500</v>
      </c>
      <c r="D277" s="250">
        <v>16000</v>
      </c>
      <c r="E277" s="249" t="s">
        <v>4501</v>
      </c>
      <c r="F277" s="249" t="s">
        <v>4235</v>
      </c>
    </row>
    <row r="278" spans="1:6" ht="22.6" customHeight="1" x14ac:dyDescent="0.25">
      <c r="A278" s="249" t="s">
        <v>8</v>
      </c>
      <c r="B278" s="250">
        <v>135230</v>
      </c>
      <c r="C278" s="250">
        <v>122400</v>
      </c>
      <c r="D278" s="250">
        <v>122500</v>
      </c>
      <c r="E278" s="249" t="s">
        <v>4502</v>
      </c>
      <c r="F278" s="249" t="s">
        <v>4269</v>
      </c>
    </row>
    <row r="279" spans="1:6" ht="22.6" customHeight="1" x14ac:dyDescent="0.25">
      <c r="A279" s="249" t="s">
        <v>8</v>
      </c>
      <c r="B279" s="250">
        <v>0</v>
      </c>
      <c r="C279" s="250">
        <v>0</v>
      </c>
      <c r="D279" s="250">
        <v>0</v>
      </c>
      <c r="E279" s="249" t="s">
        <v>4503</v>
      </c>
      <c r="F279" s="249" t="s">
        <v>4504</v>
      </c>
    </row>
    <row r="280" spans="1:6" ht="22.6" customHeight="1" x14ac:dyDescent="0.25">
      <c r="A280" s="249" t="s">
        <v>8</v>
      </c>
      <c r="B280" s="250">
        <v>0</v>
      </c>
      <c r="C280" s="250">
        <v>0</v>
      </c>
      <c r="D280" s="250">
        <v>0</v>
      </c>
      <c r="E280" s="249" t="s">
        <v>4505</v>
      </c>
      <c r="F280" s="249" t="s">
        <v>4506</v>
      </c>
    </row>
    <row r="281" spans="1:6" ht="22.6" customHeight="1" x14ac:dyDescent="0.25">
      <c r="A281" s="249" t="s">
        <v>8</v>
      </c>
      <c r="B281" s="250">
        <v>0</v>
      </c>
      <c r="C281" s="250">
        <v>0</v>
      </c>
      <c r="D281" s="250">
        <v>0</v>
      </c>
      <c r="E281" s="249" t="s">
        <v>4507</v>
      </c>
      <c r="F281" s="249" t="s">
        <v>892</v>
      </c>
    </row>
    <row r="282" spans="1:6" ht="22.6" customHeight="1" x14ac:dyDescent="0.25">
      <c r="A282" s="249" t="s">
        <v>8</v>
      </c>
      <c r="B282" s="250">
        <v>3000</v>
      </c>
      <c r="C282" s="250">
        <v>0</v>
      </c>
      <c r="D282" s="250">
        <v>0</v>
      </c>
      <c r="E282" s="249" t="s">
        <v>4508</v>
      </c>
      <c r="F282" s="249" t="s">
        <v>4315</v>
      </c>
    </row>
    <row r="283" spans="1:6" ht="22.6" customHeight="1" x14ac:dyDescent="0.25">
      <c r="A283" s="249" t="s">
        <v>8</v>
      </c>
      <c r="B283" s="250">
        <v>3700</v>
      </c>
      <c r="C283" s="250">
        <v>4100</v>
      </c>
      <c r="D283" s="250">
        <v>4000</v>
      </c>
      <c r="E283" s="249" t="s">
        <v>4509</v>
      </c>
      <c r="F283" s="249" t="s">
        <v>4285</v>
      </c>
    </row>
    <row r="284" spans="1:6" ht="22.6" customHeight="1" x14ac:dyDescent="0.25">
      <c r="A284" s="249" t="s">
        <v>8</v>
      </c>
      <c r="B284" s="250">
        <v>210922</v>
      </c>
      <c r="C284" s="250">
        <v>266600</v>
      </c>
      <c r="D284" s="250">
        <v>231900</v>
      </c>
      <c r="E284" s="249" t="s">
        <v>4510</v>
      </c>
      <c r="F284" s="249" t="s">
        <v>4270</v>
      </c>
    </row>
    <row r="285" spans="1:6" ht="22.6" customHeight="1" x14ac:dyDescent="0.25">
      <c r="A285" s="249" t="s">
        <v>8</v>
      </c>
      <c r="B285" s="250">
        <v>1000</v>
      </c>
      <c r="C285" s="250">
        <v>0</v>
      </c>
      <c r="D285" s="250">
        <v>0</v>
      </c>
      <c r="E285" s="249" t="s">
        <v>4511</v>
      </c>
      <c r="F285" s="249" t="s">
        <v>4512</v>
      </c>
    </row>
    <row r="286" spans="1:6" ht="22.6" customHeight="1" x14ac:dyDescent="0.25">
      <c r="A286" s="249" t="s">
        <v>8</v>
      </c>
      <c r="B286" s="250">
        <v>70100</v>
      </c>
      <c r="C286" s="250">
        <v>74500</v>
      </c>
      <c r="D286" s="250">
        <v>77000</v>
      </c>
      <c r="E286" s="249" t="s">
        <v>4513</v>
      </c>
      <c r="F286" s="249" t="s">
        <v>4316</v>
      </c>
    </row>
    <row r="287" spans="1:6" ht="22.6" customHeight="1" x14ac:dyDescent="0.25">
      <c r="A287" s="249" t="s">
        <v>8</v>
      </c>
      <c r="B287" s="250">
        <v>336100</v>
      </c>
      <c r="C287" s="250">
        <v>503200</v>
      </c>
      <c r="D287" s="250">
        <v>452700</v>
      </c>
      <c r="E287" s="249" t="s">
        <v>4514</v>
      </c>
      <c r="F287" s="249" t="s">
        <v>146</v>
      </c>
    </row>
    <row r="288" spans="1:6" ht="22.6" customHeight="1" x14ac:dyDescent="0.25">
      <c r="A288" s="249" t="s">
        <v>8</v>
      </c>
      <c r="B288" s="250">
        <v>2603100</v>
      </c>
      <c r="C288" s="250">
        <v>2871200</v>
      </c>
      <c r="D288" s="250">
        <v>2867100</v>
      </c>
      <c r="E288" s="249" t="s">
        <v>4515</v>
      </c>
      <c r="F288" s="249" t="s">
        <v>4271</v>
      </c>
    </row>
    <row r="289" spans="1:6" ht="22.6" customHeight="1" x14ac:dyDescent="0.25">
      <c r="A289" s="249" t="s">
        <v>8</v>
      </c>
      <c r="B289" s="250">
        <v>0</v>
      </c>
      <c r="C289" s="250">
        <v>0</v>
      </c>
      <c r="D289" s="250">
        <v>0</v>
      </c>
      <c r="E289" s="249" t="s">
        <v>4516</v>
      </c>
      <c r="F289" s="249" t="s">
        <v>4317</v>
      </c>
    </row>
    <row r="290" spans="1:6" ht="22.6" customHeight="1" x14ac:dyDescent="0.25">
      <c r="A290" s="249" t="s">
        <v>8</v>
      </c>
      <c r="B290" s="250">
        <v>-472700</v>
      </c>
      <c r="C290" s="250">
        <v>-355700</v>
      </c>
      <c r="D290" s="250">
        <v>-354900</v>
      </c>
      <c r="E290" s="249" t="s">
        <v>4517</v>
      </c>
      <c r="F290" s="249" t="s">
        <v>4322</v>
      </c>
    </row>
    <row r="291" spans="1:6" ht="22.6" customHeight="1" x14ac:dyDescent="0.25">
      <c r="A291" s="249" t="s">
        <v>8</v>
      </c>
      <c r="B291" s="250">
        <v>16950</v>
      </c>
      <c r="C291" s="250">
        <v>18600</v>
      </c>
      <c r="D291" s="250">
        <v>18600</v>
      </c>
      <c r="E291" s="249" t="s">
        <v>4518</v>
      </c>
      <c r="F291" s="249" t="s">
        <v>4326</v>
      </c>
    </row>
    <row r="292" spans="1:6" ht="22.6" customHeight="1" x14ac:dyDescent="0.25">
      <c r="A292" s="249" t="s">
        <v>8</v>
      </c>
      <c r="B292" s="250">
        <v>0</v>
      </c>
      <c r="C292" s="250">
        <v>0</v>
      </c>
      <c r="D292" s="250">
        <v>0</v>
      </c>
      <c r="E292" s="249" t="s">
        <v>4519</v>
      </c>
      <c r="F292" s="249" t="s">
        <v>4327</v>
      </c>
    </row>
    <row r="293" spans="1:6" ht="22.6" customHeight="1" x14ac:dyDescent="0.25">
      <c r="A293" s="249" t="s">
        <v>9</v>
      </c>
      <c r="B293" s="250">
        <v>80852358</v>
      </c>
      <c r="C293" s="250">
        <v>82268147.500000015</v>
      </c>
      <c r="D293" s="250">
        <v>84281899.549999982</v>
      </c>
      <c r="E293" s="249" t="s">
        <v>4415</v>
      </c>
      <c r="F293" s="249" t="s">
        <v>4416</v>
      </c>
    </row>
    <row r="294" spans="1:6" ht="22.6" customHeight="1" x14ac:dyDescent="0.25">
      <c r="A294" s="249" t="s">
        <v>9</v>
      </c>
      <c r="B294" s="250">
        <v>5584165</v>
      </c>
      <c r="C294" s="250">
        <v>6140500</v>
      </c>
      <c r="D294" s="250">
        <v>6168600</v>
      </c>
      <c r="E294" s="249" t="s">
        <v>4417</v>
      </c>
      <c r="F294" s="249" t="s">
        <v>4418</v>
      </c>
    </row>
    <row r="295" spans="1:6" ht="22.6" customHeight="1" x14ac:dyDescent="0.25">
      <c r="A295" s="249" t="s">
        <v>9</v>
      </c>
      <c r="B295" s="250">
        <v>50139</v>
      </c>
      <c r="C295" s="250">
        <v>142300</v>
      </c>
      <c r="D295" s="250">
        <v>142800</v>
      </c>
      <c r="E295" s="249" t="s">
        <v>4419</v>
      </c>
      <c r="F295" s="249" t="s">
        <v>4420</v>
      </c>
    </row>
    <row r="296" spans="1:6" ht="22.6" customHeight="1" x14ac:dyDescent="0.25">
      <c r="A296" s="249" t="s">
        <v>9</v>
      </c>
      <c r="B296" s="250">
        <v>1465798</v>
      </c>
      <c r="C296" s="250">
        <v>1673600</v>
      </c>
      <c r="D296" s="250">
        <v>1681900</v>
      </c>
      <c r="E296" s="249" t="s">
        <v>4421</v>
      </c>
      <c r="F296" s="249" t="s">
        <v>4208</v>
      </c>
    </row>
    <row r="297" spans="1:6" ht="22.6" customHeight="1" x14ac:dyDescent="0.25">
      <c r="A297" s="249" t="s">
        <v>9</v>
      </c>
      <c r="B297" s="250">
        <v>87776</v>
      </c>
      <c r="C297" s="250">
        <v>65200</v>
      </c>
      <c r="D297" s="250">
        <v>61900</v>
      </c>
      <c r="E297" s="249" t="s">
        <v>4520</v>
      </c>
      <c r="F297" s="249" t="s">
        <v>4301</v>
      </c>
    </row>
    <row r="298" spans="1:6" ht="22.6" customHeight="1" x14ac:dyDescent="0.25">
      <c r="A298" s="249" t="s">
        <v>9</v>
      </c>
      <c r="B298" s="250">
        <v>576328</v>
      </c>
      <c r="C298" s="250">
        <v>460100</v>
      </c>
      <c r="D298" s="250">
        <v>463700</v>
      </c>
      <c r="E298" s="249" t="s">
        <v>4422</v>
      </c>
      <c r="F298" s="249" t="s">
        <v>4423</v>
      </c>
    </row>
    <row r="299" spans="1:6" ht="22.6" customHeight="1" x14ac:dyDescent="0.25">
      <c r="A299" s="249" t="s">
        <v>9</v>
      </c>
      <c r="B299" s="250">
        <v>0</v>
      </c>
      <c r="C299" s="250">
        <v>0</v>
      </c>
      <c r="D299" s="250">
        <v>0</v>
      </c>
      <c r="E299" s="249" t="s">
        <v>4424</v>
      </c>
      <c r="F299" s="249" t="s">
        <v>4425</v>
      </c>
    </row>
    <row r="300" spans="1:6" ht="22.6" customHeight="1" x14ac:dyDescent="0.25">
      <c r="A300" s="249" t="s">
        <v>9</v>
      </c>
      <c r="B300" s="250">
        <v>0</v>
      </c>
      <c r="C300" s="250">
        <v>0</v>
      </c>
      <c r="D300" s="250">
        <v>0</v>
      </c>
      <c r="E300" s="249" t="s">
        <v>4426</v>
      </c>
      <c r="F300" s="249" t="s">
        <v>4427</v>
      </c>
    </row>
    <row r="301" spans="1:6" ht="22.6" customHeight="1" x14ac:dyDescent="0.25">
      <c r="A301" s="249" t="s">
        <v>9</v>
      </c>
      <c r="B301" s="250">
        <v>49718931</v>
      </c>
      <c r="C301" s="250">
        <v>58686794.949666694</v>
      </c>
      <c r="D301" s="250">
        <v>62199269.233695</v>
      </c>
      <c r="E301" s="249" t="s">
        <v>4428</v>
      </c>
      <c r="F301" s="249" t="s">
        <v>4429</v>
      </c>
    </row>
    <row r="302" spans="1:6" ht="22.6" customHeight="1" x14ac:dyDescent="0.25">
      <c r="A302" s="249" t="s">
        <v>9</v>
      </c>
      <c r="B302" s="250">
        <v>275000</v>
      </c>
      <c r="C302" s="250">
        <v>0</v>
      </c>
      <c r="D302" s="250">
        <v>0</v>
      </c>
      <c r="E302" s="249" t="s">
        <v>4521</v>
      </c>
      <c r="F302" s="249" t="s">
        <v>4303</v>
      </c>
    </row>
    <row r="303" spans="1:6" ht="22.6" customHeight="1" x14ac:dyDescent="0.25">
      <c r="A303" s="249" t="s">
        <v>9</v>
      </c>
      <c r="B303" s="250">
        <v>775600</v>
      </c>
      <c r="C303" s="250">
        <v>819300</v>
      </c>
      <c r="D303" s="250">
        <v>826300</v>
      </c>
      <c r="E303" s="249" t="s">
        <v>4430</v>
      </c>
      <c r="F303" s="249" t="s">
        <v>4431</v>
      </c>
    </row>
    <row r="304" spans="1:6" ht="22.6" customHeight="1" x14ac:dyDescent="0.25">
      <c r="A304" s="249" t="s">
        <v>9</v>
      </c>
      <c r="B304" s="250">
        <v>16600</v>
      </c>
      <c r="C304" s="250">
        <v>15800</v>
      </c>
      <c r="D304" s="250">
        <v>15800</v>
      </c>
      <c r="E304" s="249" t="s">
        <v>4551</v>
      </c>
      <c r="F304" s="249" t="s">
        <v>4552</v>
      </c>
    </row>
    <row r="305" spans="1:6" ht="22.6" customHeight="1" x14ac:dyDescent="0.25">
      <c r="A305" s="249" t="s">
        <v>9</v>
      </c>
      <c r="B305" s="250">
        <v>6800</v>
      </c>
      <c r="C305" s="250">
        <v>6800</v>
      </c>
      <c r="D305" s="250">
        <v>6800</v>
      </c>
      <c r="E305" s="249" t="s">
        <v>4556</v>
      </c>
      <c r="F305" s="249" t="s">
        <v>4557</v>
      </c>
    </row>
    <row r="306" spans="1:6" ht="22.6" customHeight="1" x14ac:dyDescent="0.25">
      <c r="A306" s="249" t="s">
        <v>9</v>
      </c>
      <c r="B306" s="250">
        <v>0</v>
      </c>
      <c r="C306" s="250">
        <v>0</v>
      </c>
      <c r="D306" s="250">
        <v>0</v>
      </c>
      <c r="E306" s="249" t="s">
        <v>4432</v>
      </c>
      <c r="F306" s="249" t="s">
        <v>4433</v>
      </c>
    </row>
    <row r="307" spans="1:6" ht="22.6" customHeight="1" x14ac:dyDescent="0.25">
      <c r="A307" s="249" t="s">
        <v>9</v>
      </c>
      <c r="B307" s="250">
        <v>347235</v>
      </c>
      <c r="C307" s="250">
        <v>377989.08333333302</v>
      </c>
      <c r="D307" s="250">
        <v>403102.61666666705</v>
      </c>
      <c r="E307" s="249" t="s">
        <v>4434</v>
      </c>
      <c r="F307" s="249" t="s">
        <v>4435</v>
      </c>
    </row>
    <row r="308" spans="1:6" ht="22.6" customHeight="1" x14ac:dyDescent="0.25">
      <c r="A308" s="249" t="s">
        <v>9</v>
      </c>
      <c r="B308" s="250">
        <v>93900</v>
      </c>
      <c r="C308" s="250">
        <v>84100</v>
      </c>
      <c r="D308" s="250">
        <v>84100</v>
      </c>
      <c r="E308" s="249" t="s">
        <v>4436</v>
      </c>
      <c r="F308" s="249" t="s">
        <v>4325</v>
      </c>
    </row>
    <row r="309" spans="1:6" ht="22.6" customHeight="1" x14ac:dyDescent="0.25">
      <c r="A309" s="249" t="s">
        <v>9</v>
      </c>
      <c r="B309" s="250">
        <v>0</v>
      </c>
      <c r="C309" s="250">
        <v>0</v>
      </c>
      <c r="D309" s="250">
        <v>0</v>
      </c>
      <c r="E309" s="249" t="s">
        <v>4437</v>
      </c>
      <c r="F309" s="249" t="s">
        <v>4438</v>
      </c>
    </row>
    <row r="310" spans="1:6" ht="22.6" customHeight="1" x14ac:dyDescent="0.25">
      <c r="A310" s="249" t="s">
        <v>9</v>
      </c>
      <c r="B310" s="250">
        <v>0</v>
      </c>
      <c r="C310" s="250">
        <v>0</v>
      </c>
      <c r="D310" s="250">
        <v>0</v>
      </c>
      <c r="E310" s="249" t="s">
        <v>4553</v>
      </c>
      <c r="F310" s="249" t="s">
        <v>4554</v>
      </c>
    </row>
    <row r="311" spans="1:6" ht="22.6" customHeight="1" x14ac:dyDescent="0.25">
      <c r="A311" s="249" t="s">
        <v>9</v>
      </c>
      <c r="B311" s="250">
        <v>199940</v>
      </c>
      <c r="C311" s="250">
        <v>195855</v>
      </c>
      <c r="D311" s="250">
        <v>195855</v>
      </c>
      <c r="E311" s="249" t="s">
        <v>4441</v>
      </c>
      <c r="F311" s="249" t="s">
        <v>4442</v>
      </c>
    </row>
    <row r="312" spans="1:6" ht="22.6" customHeight="1" x14ac:dyDescent="0.25">
      <c r="A312" s="249" t="s">
        <v>9</v>
      </c>
      <c r="B312" s="250">
        <v>0</v>
      </c>
      <c r="C312" s="250">
        <v>0</v>
      </c>
      <c r="D312" s="250">
        <v>0</v>
      </c>
      <c r="E312" s="249" t="s">
        <v>4542</v>
      </c>
      <c r="F312" s="249" t="s">
        <v>4543</v>
      </c>
    </row>
    <row r="313" spans="1:6" ht="22.6" customHeight="1" x14ac:dyDescent="0.25">
      <c r="A313" s="249" t="s">
        <v>9</v>
      </c>
      <c r="B313" s="250">
        <v>3972250</v>
      </c>
      <c r="C313" s="250">
        <v>2318200</v>
      </c>
      <c r="D313" s="250">
        <v>2318200</v>
      </c>
      <c r="E313" s="249" t="s">
        <v>4443</v>
      </c>
      <c r="F313" s="249" t="s">
        <v>4308</v>
      </c>
    </row>
    <row r="314" spans="1:6" ht="22.6" customHeight="1" x14ac:dyDescent="0.25">
      <c r="A314" s="249" t="s">
        <v>9</v>
      </c>
      <c r="B314" s="250">
        <v>18648000</v>
      </c>
      <c r="C314" s="250">
        <v>19376000</v>
      </c>
      <c r="D314" s="250">
        <v>19908000</v>
      </c>
      <c r="E314" s="249" t="s">
        <v>4444</v>
      </c>
      <c r="F314" s="249" t="s">
        <v>4272</v>
      </c>
    </row>
    <row r="315" spans="1:6" ht="22.6" customHeight="1" x14ac:dyDescent="0.25">
      <c r="A315" s="249" t="s">
        <v>9</v>
      </c>
      <c r="B315" s="250">
        <v>2372300</v>
      </c>
      <c r="C315" s="250">
        <v>2465450</v>
      </c>
      <c r="D315" s="250">
        <v>2465450</v>
      </c>
      <c r="E315" s="249" t="s">
        <v>4445</v>
      </c>
      <c r="F315" s="249" t="s">
        <v>4446</v>
      </c>
    </row>
    <row r="316" spans="1:6" ht="22.6" customHeight="1" x14ac:dyDescent="0.25">
      <c r="A316" s="249" t="s">
        <v>9</v>
      </c>
      <c r="B316" s="250">
        <v>385600</v>
      </c>
      <c r="C316" s="250">
        <v>425000</v>
      </c>
      <c r="D316" s="250">
        <v>425000</v>
      </c>
      <c r="E316" s="249" t="s">
        <v>4558</v>
      </c>
      <c r="F316" s="249" t="s">
        <v>4559</v>
      </c>
    </row>
    <row r="317" spans="1:6" ht="22.6" customHeight="1" x14ac:dyDescent="0.25">
      <c r="A317" s="249" t="s">
        <v>9</v>
      </c>
      <c r="B317" s="250">
        <v>507600</v>
      </c>
      <c r="C317" s="250">
        <v>704800</v>
      </c>
      <c r="D317" s="250">
        <v>714800</v>
      </c>
      <c r="E317" s="249" t="s">
        <v>4447</v>
      </c>
      <c r="F317" s="249" t="s">
        <v>4448</v>
      </c>
    </row>
    <row r="318" spans="1:6" ht="22.6" customHeight="1" x14ac:dyDescent="0.25">
      <c r="A318" s="249" t="s">
        <v>9</v>
      </c>
      <c r="B318" s="250">
        <v>602100</v>
      </c>
      <c r="C318" s="250">
        <v>367000</v>
      </c>
      <c r="D318" s="250">
        <v>367000</v>
      </c>
      <c r="E318" s="249" t="s">
        <v>4449</v>
      </c>
      <c r="F318" s="249" t="s">
        <v>4450</v>
      </c>
    </row>
    <row r="319" spans="1:6" ht="22.6" customHeight="1" x14ac:dyDescent="0.25">
      <c r="A319" s="249" t="s">
        <v>9</v>
      </c>
      <c r="B319" s="250">
        <v>1090200</v>
      </c>
      <c r="C319" s="250">
        <v>1132100</v>
      </c>
      <c r="D319" s="250">
        <v>1132100</v>
      </c>
      <c r="E319" s="249" t="s">
        <v>4451</v>
      </c>
      <c r="F319" s="249" t="s">
        <v>4452</v>
      </c>
    </row>
    <row r="320" spans="1:6" ht="22.6" customHeight="1" x14ac:dyDescent="0.25">
      <c r="A320" s="249" t="s">
        <v>9</v>
      </c>
      <c r="B320" s="250">
        <v>1723900</v>
      </c>
      <c r="C320" s="250">
        <v>1961300</v>
      </c>
      <c r="D320" s="250">
        <v>1946300</v>
      </c>
      <c r="E320" s="249" t="s">
        <v>4453</v>
      </c>
      <c r="F320" s="249" t="s">
        <v>4454</v>
      </c>
    </row>
    <row r="321" spans="1:6" ht="22.6" customHeight="1" x14ac:dyDescent="0.25">
      <c r="A321" s="249" t="s">
        <v>9</v>
      </c>
      <c r="B321" s="250">
        <v>83500</v>
      </c>
      <c r="C321" s="250">
        <v>96300</v>
      </c>
      <c r="D321" s="250">
        <v>96300</v>
      </c>
      <c r="E321" s="249" t="s">
        <v>4455</v>
      </c>
      <c r="F321" s="249" t="s">
        <v>4456</v>
      </c>
    </row>
    <row r="322" spans="1:6" ht="22.6" customHeight="1" x14ac:dyDescent="0.25">
      <c r="A322" s="249" t="s">
        <v>9</v>
      </c>
      <c r="B322" s="250">
        <v>217300</v>
      </c>
      <c r="C322" s="250">
        <v>281350</v>
      </c>
      <c r="D322" s="250">
        <v>281350</v>
      </c>
      <c r="E322" s="249" t="s">
        <v>4457</v>
      </c>
      <c r="F322" s="249" t="s">
        <v>4458</v>
      </c>
    </row>
    <row r="323" spans="1:6" ht="22.6" customHeight="1" x14ac:dyDescent="0.25">
      <c r="A323" s="249" t="s">
        <v>9</v>
      </c>
      <c r="B323" s="250">
        <v>181200</v>
      </c>
      <c r="C323" s="250">
        <v>187500</v>
      </c>
      <c r="D323" s="250">
        <v>154300</v>
      </c>
      <c r="E323" s="249" t="s">
        <v>4459</v>
      </c>
      <c r="F323" s="249" t="s">
        <v>4460</v>
      </c>
    </row>
    <row r="324" spans="1:6" ht="22.6" customHeight="1" x14ac:dyDescent="0.25">
      <c r="A324" s="249" t="s">
        <v>9</v>
      </c>
      <c r="B324" s="250">
        <v>275400</v>
      </c>
      <c r="C324" s="250">
        <v>294900</v>
      </c>
      <c r="D324" s="250">
        <v>295900</v>
      </c>
      <c r="E324" s="249" t="s">
        <v>4461</v>
      </c>
      <c r="F324" s="249" t="s">
        <v>4462</v>
      </c>
    </row>
    <row r="325" spans="1:6" ht="22.6" customHeight="1" x14ac:dyDescent="0.25">
      <c r="A325" s="249" t="s">
        <v>9</v>
      </c>
      <c r="B325" s="250">
        <v>3039700</v>
      </c>
      <c r="C325" s="250">
        <v>3764700</v>
      </c>
      <c r="D325" s="250">
        <v>3823100</v>
      </c>
      <c r="E325" s="249" t="s">
        <v>4522</v>
      </c>
      <c r="F325" s="249" t="s">
        <v>4273</v>
      </c>
    </row>
    <row r="326" spans="1:6" ht="22.6" customHeight="1" x14ac:dyDescent="0.25">
      <c r="A326" s="249" t="s">
        <v>9</v>
      </c>
      <c r="B326" s="250">
        <v>210500</v>
      </c>
      <c r="C326" s="250">
        <v>171400</v>
      </c>
      <c r="D326" s="250">
        <v>171400</v>
      </c>
      <c r="E326" s="249" t="s">
        <v>4463</v>
      </c>
      <c r="F326" s="249" t="s">
        <v>4464</v>
      </c>
    </row>
    <row r="327" spans="1:6" ht="22.6" customHeight="1" x14ac:dyDescent="0.25">
      <c r="A327" s="249" t="s">
        <v>9</v>
      </c>
      <c r="B327" s="250">
        <v>720600</v>
      </c>
      <c r="C327" s="250">
        <v>781750</v>
      </c>
      <c r="D327" s="250">
        <v>782750</v>
      </c>
      <c r="E327" s="249" t="s">
        <v>4465</v>
      </c>
      <c r="F327" s="249" t="s">
        <v>4466</v>
      </c>
    </row>
    <row r="328" spans="1:6" ht="22.6" customHeight="1" x14ac:dyDescent="0.25">
      <c r="A328" s="249" t="s">
        <v>9</v>
      </c>
      <c r="B328" s="250">
        <v>695550</v>
      </c>
      <c r="C328" s="250">
        <v>708500</v>
      </c>
      <c r="D328" s="250">
        <v>708500</v>
      </c>
      <c r="E328" s="249" t="s">
        <v>4467</v>
      </c>
      <c r="F328" s="249" t="s">
        <v>4468</v>
      </c>
    </row>
    <row r="329" spans="1:6" ht="22.6" customHeight="1" x14ac:dyDescent="0.25">
      <c r="A329" s="249" t="s">
        <v>9</v>
      </c>
      <c r="B329" s="250">
        <v>506400</v>
      </c>
      <c r="C329" s="250">
        <v>521200</v>
      </c>
      <c r="D329" s="250">
        <v>521200</v>
      </c>
      <c r="E329" s="249" t="s">
        <v>4469</v>
      </c>
      <c r="F329" s="249" t="s">
        <v>4470</v>
      </c>
    </row>
    <row r="330" spans="1:6" ht="22.6" customHeight="1" x14ac:dyDescent="0.25">
      <c r="A330" s="249" t="s">
        <v>9</v>
      </c>
      <c r="B330" s="250">
        <v>501600</v>
      </c>
      <c r="C330" s="250">
        <v>976300</v>
      </c>
      <c r="D330" s="250">
        <v>716300</v>
      </c>
      <c r="E330" s="249" t="s">
        <v>4560</v>
      </c>
      <c r="F330" s="249" t="s">
        <v>4561</v>
      </c>
    </row>
    <row r="331" spans="1:6" ht="22.6" customHeight="1" x14ac:dyDescent="0.25">
      <c r="A331" s="249" t="s">
        <v>9</v>
      </c>
      <c r="B331" s="250">
        <v>539100</v>
      </c>
      <c r="C331" s="250">
        <v>457150</v>
      </c>
      <c r="D331" s="250">
        <v>457150</v>
      </c>
      <c r="E331" s="249" t="s">
        <v>4471</v>
      </c>
      <c r="F331" s="249" t="s">
        <v>4472</v>
      </c>
    </row>
    <row r="332" spans="1:6" ht="22.6" customHeight="1" x14ac:dyDescent="0.25">
      <c r="A332" s="249" t="s">
        <v>9</v>
      </c>
      <c r="B332" s="250">
        <v>200700</v>
      </c>
      <c r="C332" s="250">
        <v>196700</v>
      </c>
      <c r="D332" s="250">
        <v>196700</v>
      </c>
      <c r="E332" s="249" t="s">
        <v>4473</v>
      </c>
      <c r="F332" s="249" t="s">
        <v>4474</v>
      </c>
    </row>
    <row r="333" spans="1:6" ht="22.6" customHeight="1" x14ac:dyDescent="0.25">
      <c r="A333" s="249" t="s">
        <v>9</v>
      </c>
      <c r="B333" s="250">
        <v>958400</v>
      </c>
      <c r="C333" s="250">
        <v>1262400</v>
      </c>
      <c r="D333" s="250">
        <v>1302400</v>
      </c>
      <c r="E333" s="249" t="s">
        <v>4475</v>
      </c>
      <c r="F333" s="249" t="s">
        <v>4476</v>
      </c>
    </row>
    <row r="334" spans="1:6" ht="22.6" customHeight="1" x14ac:dyDescent="0.25">
      <c r="A334" s="249" t="s">
        <v>9</v>
      </c>
      <c r="B334" s="250">
        <v>183600</v>
      </c>
      <c r="C334" s="250">
        <v>282400</v>
      </c>
      <c r="D334" s="250">
        <v>282400</v>
      </c>
      <c r="E334" s="249" t="s">
        <v>4562</v>
      </c>
      <c r="F334" s="249" t="s">
        <v>4563</v>
      </c>
    </row>
    <row r="335" spans="1:6" ht="22.6" customHeight="1" x14ac:dyDescent="0.25">
      <c r="A335" s="249" t="s">
        <v>9</v>
      </c>
      <c r="B335" s="250">
        <v>203100</v>
      </c>
      <c r="C335" s="250">
        <v>274400</v>
      </c>
      <c r="D335" s="250">
        <v>274400</v>
      </c>
      <c r="E335" s="249" t="s">
        <v>4477</v>
      </c>
      <c r="F335" s="249" t="s">
        <v>4478</v>
      </c>
    </row>
    <row r="336" spans="1:6" ht="22.6" customHeight="1" x14ac:dyDescent="0.25">
      <c r="A336" s="249" t="s">
        <v>9</v>
      </c>
      <c r="B336" s="250">
        <v>1898300</v>
      </c>
      <c r="C336" s="250">
        <v>1648350</v>
      </c>
      <c r="D336" s="250">
        <v>1633350</v>
      </c>
      <c r="E336" s="249" t="s">
        <v>4479</v>
      </c>
      <c r="F336" s="249" t="s">
        <v>149</v>
      </c>
    </row>
    <row r="337" spans="1:6" ht="22.6" customHeight="1" x14ac:dyDescent="0.25">
      <c r="A337" s="249" t="s">
        <v>9</v>
      </c>
      <c r="B337" s="250">
        <v>32000</v>
      </c>
      <c r="C337" s="250">
        <v>35800</v>
      </c>
      <c r="D337" s="250">
        <v>35800</v>
      </c>
      <c r="E337" s="249" t="s">
        <v>4353</v>
      </c>
      <c r="F337" s="249" t="s">
        <v>4309</v>
      </c>
    </row>
    <row r="338" spans="1:6" ht="22.6" customHeight="1" x14ac:dyDescent="0.25">
      <c r="A338" s="249" t="s">
        <v>9</v>
      </c>
      <c r="B338" s="250">
        <v>255000</v>
      </c>
      <c r="C338" s="250">
        <v>274500</v>
      </c>
      <c r="D338" s="250">
        <v>274500</v>
      </c>
      <c r="E338" s="249" t="s">
        <v>4354</v>
      </c>
      <c r="F338" s="249" t="s">
        <v>4310</v>
      </c>
    </row>
    <row r="339" spans="1:6" ht="22.6" customHeight="1" x14ac:dyDescent="0.25">
      <c r="A339" s="249" t="s">
        <v>9</v>
      </c>
      <c r="B339" s="250">
        <v>128400</v>
      </c>
      <c r="C339" s="250">
        <v>111400</v>
      </c>
      <c r="D339" s="250">
        <v>111400</v>
      </c>
      <c r="E339" s="249" t="s">
        <v>4355</v>
      </c>
      <c r="F339" s="249" t="s">
        <v>4312</v>
      </c>
    </row>
    <row r="340" spans="1:6" ht="22.6" customHeight="1" x14ac:dyDescent="0.25">
      <c r="A340" s="249" t="s">
        <v>9</v>
      </c>
      <c r="B340" s="250">
        <v>9837000</v>
      </c>
      <c r="C340" s="250">
        <v>10545317</v>
      </c>
      <c r="D340" s="250">
        <v>11213543</v>
      </c>
      <c r="E340" s="249" t="s">
        <v>4356</v>
      </c>
      <c r="F340" s="249" t="s">
        <v>4311</v>
      </c>
    </row>
    <row r="341" spans="1:6" ht="22.6" customHeight="1" x14ac:dyDescent="0.25">
      <c r="A341" s="249" t="s">
        <v>9</v>
      </c>
      <c r="B341" s="250">
        <v>1002000</v>
      </c>
      <c r="C341" s="250">
        <v>1010000</v>
      </c>
      <c r="D341" s="250">
        <v>1010000</v>
      </c>
      <c r="E341" s="249" t="s">
        <v>4357</v>
      </c>
      <c r="F341" s="249" t="s">
        <v>4323</v>
      </c>
    </row>
    <row r="342" spans="1:6" ht="22.6" customHeight="1" x14ac:dyDescent="0.25">
      <c r="A342" s="249" t="s">
        <v>9</v>
      </c>
      <c r="B342" s="250">
        <v>385800</v>
      </c>
      <c r="C342" s="250">
        <v>412500</v>
      </c>
      <c r="D342" s="250">
        <v>412500</v>
      </c>
      <c r="E342" s="249" t="s">
        <v>4358</v>
      </c>
      <c r="F342" s="249" t="s">
        <v>4313</v>
      </c>
    </row>
    <row r="343" spans="1:6" ht="22.6" customHeight="1" x14ac:dyDescent="0.25">
      <c r="A343" s="249" t="s">
        <v>9</v>
      </c>
      <c r="B343" s="250">
        <v>564000</v>
      </c>
      <c r="C343" s="250">
        <v>575000</v>
      </c>
      <c r="D343" s="250">
        <v>604000</v>
      </c>
      <c r="E343" s="249" t="s">
        <v>4359</v>
      </c>
      <c r="F343" s="249" t="s">
        <v>4564</v>
      </c>
    </row>
    <row r="344" spans="1:6" ht="22.6" customHeight="1" x14ac:dyDescent="0.25">
      <c r="A344" s="249" t="s">
        <v>9</v>
      </c>
      <c r="B344" s="250">
        <v>419000</v>
      </c>
      <c r="C344" s="250">
        <v>628900</v>
      </c>
      <c r="D344" s="250">
        <v>628900</v>
      </c>
      <c r="E344" s="249" t="s">
        <v>4480</v>
      </c>
      <c r="F344" s="249" t="s">
        <v>1632</v>
      </c>
    </row>
    <row r="345" spans="1:6" ht="22.6" customHeight="1" x14ac:dyDescent="0.25">
      <c r="A345" s="249" t="s">
        <v>9</v>
      </c>
      <c r="B345" s="250">
        <v>24300</v>
      </c>
      <c r="C345" s="250">
        <v>500</v>
      </c>
      <c r="D345" s="250">
        <v>500</v>
      </c>
      <c r="E345" s="249" t="s">
        <v>4481</v>
      </c>
      <c r="F345" s="249" t="s">
        <v>4482</v>
      </c>
    </row>
    <row r="346" spans="1:6" ht="22.6" customHeight="1" x14ac:dyDescent="0.25">
      <c r="A346" s="249" t="s">
        <v>9</v>
      </c>
      <c r="B346" s="250">
        <v>100600</v>
      </c>
      <c r="C346" s="250">
        <v>7900</v>
      </c>
      <c r="D346" s="250">
        <v>7900</v>
      </c>
      <c r="E346" s="249" t="s">
        <v>4483</v>
      </c>
      <c r="F346" s="249" t="s">
        <v>812</v>
      </c>
    </row>
    <row r="347" spans="1:6" ht="22.6" customHeight="1" x14ac:dyDescent="0.25">
      <c r="A347" s="249" t="s">
        <v>9</v>
      </c>
      <c r="B347" s="250">
        <v>867400</v>
      </c>
      <c r="C347" s="250">
        <v>879200</v>
      </c>
      <c r="D347" s="250">
        <v>880200</v>
      </c>
      <c r="E347" s="249" t="s">
        <v>4484</v>
      </c>
      <c r="F347" s="249" t="s">
        <v>4286</v>
      </c>
    </row>
    <row r="348" spans="1:6" ht="22.6" customHeight="1" x14ac:dyDescent="0.25">
      <c r="A348" s="249" t="s">
        <v>9</v>
      </c>
      <c r="B348" s="250">
        <v>737900</v>
      </c>
      <c r="C348" s="250">
        <v>762400</v>
      </c>
      <c r="D348" s="250">
        <v>762400</v>
      </c>
      <c r="E348" s="249" t="s">
        <v>4485</v>
      </c>
      <c r="F348" s="249" t="s">
        <v>4486</v>
      </c>
    </row>
    <row r="349" spans="1:6" ht="22.6" customHeight="1" x14ac:dyDescent="0.25">
      <c r="A349" s="249" t="s">
        <v>9</v>
      </c>
      <c r="B349" s="250">
        <v>16900</v>
      </c>
      <c r="C349" s="250">
        <v>28350</v>
      </c>
      <c r="D349" s="250">
        <v>28350</v>
      </c>
      <c r="E349" s="249" t="s">
        <v>4487</v>
      </c>
      <c r="F349" s="249" t="s">
        <v>4488</v>
      </c>
    </row>
    <row r="350" spans="1:6" ht="22.6" customHeight="1" x14ac:dyDescent="0.25">
      <c r="A350" s="249" t="s">
        <v>9</v>
      </c>
      <c r="B350" s="250">
        <v>6900</v>
      </c>
      <c r="C350" s="250">
        <v>12400</v>
      </c>
      <c r="D350" s="250">
        <v>12400</v>
      </c>
      <c r="E350" s="249" t="s">
        <v>4489</v>
      </c>
      <c r="F350" s="249" t="s">
        <v>4490</v>
      </c>
    </row>
    <row r="351" spans="1:6" ht="22.6" customHeight="1" x14ac:dyDescent="0.25">
      <c r="A351" s="249" t="s">
        <v>9</v>
      </c>
      <c r="B351" s="250">
        <v>5800</v>
      </c>
      <c r="C351" s="250">
        <v>5350</v>
      </c>
      <c r="D351" s="250">
        <v>5350</v>
      </c>
      <c r="E351" s="249" t="s">
        <v>4491</v>
      </c>
      <c r="F351" s="249" t="s">
        <v>4492</v>
      </c>
    </row>
    <row r="352" spans="1:6" ht="22.6" customHeight="1" x14ac:dyDescent="0.25">
      <c r="A352" s="249" t="s">
        <v>9</v>
      </c>
      <c r="B352" s="250">
        <v>269000</v>
      </c>
      <c r="C352" s="250">
        <v>233400</v>
      </c>
      <c r="D352" s="250">
        <v>233400</v>
      </c>
      <c r="E352" s="249" t="s">
        <v>4493</v>
      </c>
      <c r="F352" s="249" t="s">
        <v>4324</v>
      </c>
    </row>
    <row r="353" spans="1:6" ht="22.6" customHeight="1" x14ac:dyDescent="0.25">
      <c r="A353" s="249" t="s">
        <v>9</v>
      </c>
      <c r="B353" s="250">
        <v>20000</v>
      </c>
      <c r="C353" s="250">
        <v>20000</v>
      </c>
      <c r="D353" s="250">
        <v>20000</v>
      </c>
      <c r="E353" s="249" t="s">
        <v>4494</v>
      </c>
      <c r="F353" s="249" t="s">
        <v>4495</v>
      </c>
    </row>
    <row r="354" spans="1:6" ht="22.6" customHeight="1" x14ac:dyDescent="0.25">
      <c r="A354" s="249" t="s">
        <v>9</v>
      </c>
      <c r="B354" s="250">
        <v>76900</v>
      </c>
      <c r="C354" s="250">
        <v>147054</v>
      </c>
      <c r="D354" s="250">
        <v>147054</v>
      </c>
      <c r="E354" s="249" t="s">
        <v>4496</v>
      </c>
      <c r="F354" s="249" t="s">
        <v>4497</v>
      </c>
    </row>
    <row r="355" spans="1:6" ht="22.6" customHeight="1" x14ac:dyDescent="0.25">
      <c r="A355" s="249" t="s">
        <v>9</v>
      </c>
      <c r="B355" s="250">
        <v>2000</v>
      </c>
      <c r="C355" s="250">
        <v>1100</v>
      </c>
      <c r="D355" s="250">
        <v>1100</v>
      </c>
      <c r="E355" s="249" t="s">
        <v>4498</v>
      </c>
      <c r="F355" s="249" t="s">
        <v>4318</v>
      </c>
    </row>
    <row r="356" spans="1:6" ht="22.6" customHeight="1" x14ac:dyDescent="0.25">
      <c r="A356" s="249" t="s">
        <v>9</v>
      </c>
      <c r="B356" s="250">
        <v>76200</v>
      </c>
      <c r="C356" s="250">
        <v>75150</v>
      </c>
      <c r="D356" s="250">
        <v>75150</v>
      </c>
      <c r="E356" s="249" t="s">
        <v>4499</v>
      </c>
      <c r="F356" s="249" t="s">
        <v>4319</v>
      </c>
    </row>
    <row r="357" spans="1:6" ht="22.6" customHeight="1" x14ac:dyDescent="0.25">
      <c r="A357" s="249" t="s">
        <v>9</v>
      </c>
      <c r="B357" s="250">
        <v>262051</v>
      </c>
      <c r="C357" s="250">
        <v>345150</v>
      </c>
      <c r="D357" s="250">
        <v>346750</v>
      </c>
      <c r="E357" s="249" t="s">
        <v>4500</v>
      </c>
      <c r="F357" s="249" t="s">
        <v>4250</v>
      </c>
    </row>
    <row r="358" spans="1:6" ht="22.6" customHeight="1" x14ac:dyDescent="0.25">
      <c r="A358" s="249" t="s">
        <v>9</v>
      </c>
      <c r="B358" s="250">
        <v>711685</v>
      </c>
      <c r="C358" s="250">
        <v>1041008</v>
      </c>
      <c r="D358" s="250">
        <v>1043019</v>
      </c>
      <c r="E358" s="249" t="s">
        <v>4502</v>
      </c>
      <c r="F358" s="249" t="s">
        <v>4269</v>
      </c>
    </row>
    <row r="359" spans="1:6" ht="22.6" customHeight="1" x14ac:dyDescent="0.25">
      <c r="A359" s="249" t="s">
        <v>9</v>
      </c>
      <c r="B359" s="250">
        <v>167300</v>
      </c>
      <c r="C359" s="250">
        <v>0</v>
      </c>
      <c r="D359" s="250">
        <v>0</v>
      </c>
      <c r="E359" s="249" t="s">
        <v>4503</v>
      </c>
      <c r="F359" s="249" t="s">
        <v>4504</v>
      </c>
    </row>
    <row r="360" spans="1:6" ht="22.6" customHeight="1" x14ac:dyDescent="0.25">
      <c r="A360" s="249" t="s">
        <v>9</v>
      </c>
      <c r="B360" s="250">
        <v>1650</v>
      </c>
      <c r="C360" s="250">
        <v>0</v>
      </c>
      <c r="D360" s="250">
        <v>0</v>
      </c>
      <c r="E360" s="249" t="s">
        <v>4505</v>
      </c>
      <c r="F360" s="249" t="s">
        <v>4506</v>
      </c>
    </row>
    <row r="361" spans="1:6" ht="22.6" customHeight="1" x14ac:dyDescent="0.25">
      <c r="A361" s="249" t="s">
        <v>9</v>
      </c>
      <c r="B361" s="250">
        <v>6850</v>
      </c>
      <c r="C361" s="250">
        <v>4500</v>
      </c>
      <c r="D361" s="250">
        <v>4500</v>
      </c>
      <c r="E361" s="249" t="s">
        <v>4507</v>
      </c>
      <c r="F361" s="249" t="s">
        <v>892</v>
      </c>
    </row>
    <row r="362" spans="1:6" ht="22.6" customHeight="1" x14ac:dyDescent="0.25">
      <c r="A362" s="249" t="s">
        <v>9</v>
      </c>
      <c r="B362" s="250">
        <v>52200</v>
      </c>
      <c r="C362" s="250">
        <v>44700</v>
      </c>
      <c r="D362" s="250">
        <v>44700</v>
      </c>
      <c r="E362" s="249" t="s">
        <v>4509</v>
      </c>
      <c r="F362" s="249" t="s">
        <v>4285</v>
      </c>
    </row>
    <row r="363" spans="1:6" ht="22.6" customHeight="1" x14ac:dyDescent="0.25">
      <c r="A363" s="249" t="s">
        <v>9</v>
      </c>
      <c r="B363" s="250">
        <v>291550</v>
      </c>
      <c r="C363" s="250">
        <v>627900</v>
      </c>
      <c r="D363" s="250">
        <v>539400</v>
      </c>
      <c r="E363" s="249" t="s">
        <v>4510</v>
      </c>
      <c r="F363" s="249" t="s">
        <v>4270</v>
      </c>
    </row>
    <row r="364" spans="1:6" ht="22.6" customHeight="1" x14ac:dyDescent="0.25">
      <c r="A364" s="249" t="s">
        <v>9</v>
      </c>
      <c r="B364" s="250">
        <v>21600</v>
      </c>
      <c r="C364" s="250">
        <v>28100</v>
      </c>
      <c r="D364" s="250">
        <v>27100</v>
      </c>
      <c r="E364" s="249" t="s">
        <v>4511</v>
      </c>
      <c r="F364" s="249" t="s">
        <v>4512</v>
      </c>
    </row>
    <row r="365" spans="1:6" ht="22.6" customHeight="1" x14ac:dyDescent="0.25">
      <c r="A365" s="249" t="s">
        <v>9</v>
      </c>
      <c r="B365" s="250">
        <v>71700</v>
      </c>
      <c r="C365" s="250">
        <v>86100</v>
      </c>
      <c r="D365" s="250">
        <v>86100</v>
      </c>
      <c r="E365" s="249" t="s">
        <v>4513</v>
      </c>
      <c r="F365" s="249" t="s">
        <v>4316</v>
      </c>
    </row>
    <row r="366" spans="1:6" ht="22.6" customHeight="1" x14ac:dyDescent="0.25">
      <c r="A366" s="249" t="s">
        <v>9</v>
      </c>
      <c r="B366" s="250">
        <v>2550200</v>
      </c>
      <c r="C366" s="250">
        <v>2452100</v>
      </c>
      <c r="D366" s="250">
        <v>2382100</v>
      </c>
      <c r="E366" s="249" t="s">
        <v>4514</v>
      </c>
      <c r="F366" s="249" t="s">
        <v>146</v>
      </c>
    </row>
    <row r="367" spans="1:6" ht="22.6" customHeight="1" x14ac:dyDescent="0.25">
      <c r="A367" s="249" t="s">
        <v>9</v>
      </c>
      <c r="B367" s="250">
        <v>7789200</v>
      </c>
      <c r="C367" s="250">
        <v>8192500</v>
      </c>
      <c r="D367" s="250">
        <v>8358000</v>
      </c>
      <c r="E367" s="249" t="s">
        <v>4515</v>
      </c>
      <c r="F367" s="249" t="s">
        <v>4271</v>
      </c>
    </row>
    <row r="368" spans="1:6" ht="22.6" customHeight="1" x14ac:dyDescent="0.25">
      <c r="A368" s="249" t="s">
        <v>9</v>
      </c>
      <c r="B368" s="250">
        <v>6500000</v>
      </c>
      <c r="C368" s="250">
        <v>6750000</v>
      </c>
      <c r="D368" s="250">
        <v>7000000</v>
      </c>
      <c r="E368" s="249" t="s">
        <v>4528</v>
      </c>
      <c r="F368" s="249" t="s">
        <v>2785</v>
      </c>
    </row>
    <row r="369" spans="1:6" ht="22.6" customHeight="1" x14ac:dyDescent="0.25">
      <c r="A369" s="249" t="s">
        <v>9</v>
      </c>
      <c r="B369" s="250">
        <v>0</v>
      </c>
      <c r="C369" s="250">
        <v>0</v>
      </c>
      <c r="D369" s="250">
        <v>0</v>
      </c>
      <c r="E369" s="249" t="s">
        <v>4516</v>
      </c>
      <c r="F369" s="249" t="s">
        <v>4317</v>
      </c>
    </row>
    <row r="370" spans="1:6" ht="22.6" customHeight="1" x14ac:dyDescent="0.25">
      <c r="A370" s="249" t="s">
        <v>9</v>
      </c>
      <c r="B370" s="250">
        <v>67200</v>
      </c>
      <c r="C370" s="250">
        <v>62200</v>
      </c>
      <c r="D370" s="250">
        <v>62200</v>
      </c>
      <c r="E370" s="249" t="s">
        <v>4517</v>
      </c>
      <c r="F370" s="249" t="s">
        <v>4322</v>
      </c>
    </row>
    <row r="371" spans="1:6" ht="22.6" customHeight="1" x14ac:dyDescent="0.25">
      <c r="A371" s="249" t="s">
        <v>9</v>
      </c>
      <c r="B371" s="250">
        <v>1003600</v>
      </c>
      <c r="C371" s="250">
        <v>901400</v>
      </c>
      <c r="D371" s="250">
        <v>907400</v>
      </c>
      <c r="E371" s="249" t="s">
        <v>4518</v>
      </c>
      <c r="F371" s="249" t="s">
        <v>4326</v>
      </c>
    </row>
    <row r="372" spans="1:6" ht="22.6" customHeight="1" x14ac:dyDescent="0.25">
      <c r="A372" s="249" t="s">
        <v>9</v>
      </c>
      <c r="B372" s="250">
        <v>-100000</v>
      </c>
      <c r="C372" s="250">
        <v>-100000</v>
      </c>
      <c r="D372" s="250">
        <v>-100000</v>
      </c>
      <c r="E372" s="249" t="s">
        <v>4519</v>
      </c>
      <c r="F372" s="249" t="s">
        <v>4327</v>
      </c>
    </row>
    <row r="373" spans="1:6" ht="22.6" customHeight="1" x14ac:dyDescent="0.25">
      <c r="A373" s="249" t="s">
        <v>9</v>
      </c>
      <c r="B373" s="250">
        <v>0</v>
      </c>
      <c r="C373" s="250">
        <v>0</v>
      </c>
      <c r="D373" s="250">
        <v>0</v>
      </c>
      <c r="E373" s="249" t="s">
        <v>4525</v>
      </c>
      <c r="F373" s="249" t="s">
        <v>4526</v>
      </c>
    </row>
    <row r="374" spans="1:6" ht="22.6" customHeight="1" x14ac:dyDescent="0.25">
      <c r="A374" s="249" t="s">
        <v>10</v>
      </c>
      <c r="B374" s="250">
        <v>7856098</v>
      </c>
      <c r="C374" s="250">
        <v>8577942.9400000013</v>
      </c>
      <c r="D374" s="250">
        <v>8696911.0199999996</v>
      </c>
      <c r="E374" s="249" t="s">
        <v>4415</v>
      </c>
      <c r="F374" s="249" t="s">
        <v>4416</v>
      </c>
    </row>
    <row r="375" spans="1:6" ht="22.6" customHeight="1" x14ac:dyDescent="0.25">
      <c r="A375" s="249" t="s">
        <v>10</v>
      </c>
      <c r="B375" s="250">
        <v>92300</v>
      </c>
      <c r="C375" s="250">
        <v>79000</v>
      </c>
      <c r="D375" s="250">
        <v>92000</v>
      </c>
      <c r="E375" s="249" t="s">
        <v>4417</v>
      </c>
      <c r="F375" s="249" t="s">
        <v>4418</v>
      </c>
    </row>
    <row r="376" spans="1:6" ht="22.6" customHeight="1" x14ac:dyDescent="0.25">
      <c r="A376" s="249" t="s">
        <v>10</v>
      </c>
      <c r="B376" s="250">
        <v>0</v>
      </c>
      <c r="C376" s="250">
        <v>0</v>
      </c>
      <c r="D376" s="250">
        <v>0</v>
      </c>
      <c r="E376" s="249" t="s">
        <v>4422</v>
      </c>
      <c r="F376" s="249" t="s">
        <v>4423</v>
      </c>
    </row>
    <row r="377" spans="1:6" ht="22.6" customHeight="1" x14ac:dyDescent="0.25">
      <c r="A377" s="249" t="s">
        <v>10</v>
      </c>
      <c r="B377" s="250">
        <v>0</v>
      </c>
      <c r="C377" s="250">
        <v>0</v>
      </c>
      <c r="D377" s="250">
        <v>0</v>
      </c>
      <c r="E377" s="249" t="s">
        <v>4424</v>
      </c>
      <c r="F377" s="249" t="s">
        <v>4425</v>
      </c>
    </row>
    <row r="378" spans="1:6" ht="22.6" customHeight="1" x14ac:dyDescent="0.25">
      <c r="A378" s="249" t="s">
        <v>10</v>
      </c>
      <c r="B378" s="250">
        <v>0</v>
      </c>
      <c r="C378" s="250">
        <v>0</v>
      </c>
      <c r="D378" s="250">
        <v>0</v>
      </c>
      <c r="E378" s="249" t="s">
        <v>4426</v>
      </c>
      <c r="F378" s="249" t="s">
        <v>4427</v>
      </c>
    </row>
    <row r="379" spans="1:6" ht="22.6" customHeight="1" x14ac:dyDescent="0.25">
      <c r="A379" s="249" t="s">
        <v>10</v>
      </c>
      <c r="B379" s="250">
        <v>4652675</v>
      </c>
      <c r="C379" s="250">
        <v>5858457.8010053281</v>
      </c>
      <c r="D379" s="250">
        <v>6156169.9559580004</v>
      </c>
      <c r="E379" s="249" t="s">
        <v>4428</v>
      </c>
      <c r="F379" s="249" t="s">
        <v>4429</v>
      </c>
    </row>
    <row r="380" spans="1:6" ht="22.6" customHeight="1" x14ac:dyDescent="0.25">
      <c r="A380" s="249" t="s">
        <v>10</v>
      </c>
      <c r="B380" s="250">
        <v>0</v>
      </c>
      <c r="C380" s="250">
        <v>17000</v>
      </c>
      <c r="D380" s="250">
        <v>17000</v>
      </c>
      <c r="E380" s="249" t="s">
        <v>4430</v>
      </c>
      <c r="F380" s="249" t="s">
        <v>4431</v>
      </c>
    </row>
    <row r="381" spans="1:6" ht="22.6" customHeight="1" x14ac:dyDescent="0.25">
      <c r="A381" s="249" t="s">
        <v>10</v>
      </c>
      <c r="B381" s="250">
        <v>0</v>
      </c>
      <c r="C381" s="250">
        <v>0</v>
      </c>
      <c r="D381" s="250">
        <v>0</v>
      </c>
      <c r="E381" s="249" t="s">
        <v>4432</v>
      </c>
      <c r="F381" s="249" t="s">
        <v>4433</v>
      </c>
    </row>
    <row r="382" spans="1:6" ht="22.6" customHeight="1" x14ac:dyDescent="0.25">
      <c r="A382" s="249" t="s">
        <v>10</v>
      </c>
      <c r="B382" s="250">
        <v>0</v>
      </c>
      <c r="C382" s="250">
        <v>7743.5</v>
      </c>
      <c r="D382" s="250">
        <v>8188.9</v>
      </c>
      <c r="E382" s="249" t="s">
        <v>4434</v>
      </c>
      <c r="F382" s="249" t="s">
        <v>4435</v>
      </c>
    </row>
    <row r="383" spans="1:6" ht="22.6" customHeight="1" x14ac:dyDescent="0.25">
      <c r="A383" s="249" t="s">
        <v>10</v>
      </c>
      <c r="B383" s="250">
        <v>7200</v>
      </c>
      <c r="C383" s="250">
        <v>12700</v>
      </c>
      <c r="D383" s="250">
        <v>12700</v>
      </c>
      <c r="E383" s="249" t="s">
        <v>4436</v>
      </c>
      <c r="F383" s="249" t="s">
        <v>4325</v>
      </c>
    </row>
    <row r="384" spans="1:6" ht="22.6" customHeight="1" x14ac:dyDescent="0.25">
      <c r="A384" s="249" t="s">
        <v>10</v>
      </c>
      <c r="B384" s="250">
        <v>14700</v>
      </c>
      <c r="C384" s="250">
        <v>13500</v>
      </c>
      <c r="D384" s="250">
        <v>13500</v>
      </c>
      <c r="E384" s="249" t="s">
        <v>4441</v>
      </c>
      <c r="F384" s="249" t="s">
        <v>4442</v>
      </c>
    </row>
    <row r="385" spans="1:6" ht="22.6" customHeight="1" x14ac:dyDescent="0.25">
      <c r="A385" s="249" t="s">
        <v>10</v>
      </c>
      <c r="B385" s="250">
        <v>1500</v>
      </c>
      <c r="C385" s="250">
        <v>1500</v>
      </c>
      <c r="D385" s="250">
        <v>1500</v>
      </c>
      <c r="E385" s="249" t="s">
        <v>4443</v>
      </c>
      <c r="F385" s="249" t="s">
        <v>4308</v>
      </c>
    </row>
    <row r="386" spans="1:6" ht="22.6" customHeight="1" x14ac:dyDescent="0.25">
      <c r="A386" s="249" t="s">
        <v>10</v>
      </c>
      <c r="B386" s="250">
        <v>0</v>
      </c>
      <c r="C386" s="250">
        <v>0</v>
      </c>
      <c r="D386" s="250">
        <v>0</v>
      </c>
      <c r="E386" s="249" t="s">
        <v>4445</v>
      </c>
      <c r="F386" s="249" t="s">
        <v>4446</v>
      </c>
    </row>
    <row r="387" spans="1:6" ht="22.6" customHeight="1" x14ac:dyDescent="0.25">
      <c r="A387" s="249" t="s">
        <v>10</v>
      </c>
      <c r="B387" s="250">
        <v>30000</v>
      </c>
      <c r="C387" s="250">
        <v>13500</v>
      </c>
      <c r="D387" s="250">
        <v>13500</v>
      </c>
      <c r="E387" s="249" t="s">
        <v>4447</v>
      </c>
      <c r="F387" s="249" t="s">
        <v>4448</v>
      </c>
    </row>
    <row r="388" spans="1:6" ht="22.6" customHeight="1" x14ac:dyDescent="0.25">
      <c r="A388" s="249" t="s">
        <v>10</v>
      </c>
      <c r="B388" s="250">
        <v>0</v>
      </c>
      <c r="C388" s="250">
        <v>0</v>
      </c>
      <c r="D388" s="250">
        <v>0</v>
      </c>
      <c r="E388" s="249" t="s">
        <v>4457</v>
      </c>
      <c r="F388" s="249" t="s">
        <v>4458</v>
      </c>
    </row>
    <row r="389" spans="1:6" ht="22.6" customHeight="1" x14ac:dyDescent="0.25">
      <c r="A389" s="249" t="s">
        <v>10</v>
      </c>
      <c r="B389" s="250">
        <v>23500</v>
      </c>
      <c r="C389" s="250">
        <v>10300</v>
      </c>
      <c r="D389" s="250">
        <v>30300</v>
      </c>
      <c r="E389" s="249" t="s">
        <v>4459</v>
      </c>
      <c r="F389" s="249" t="s">
        <v>4460</v>
      </c>
    </row>
    <row r="390" spans="1:6" ht="22.6" customHeight="1" x14ac:dyDescent="0.25">
      <c r="A390" s="249" t="s">
        <v>10</v>
      </c>
      <c r="B390" s="250">
        <v>38300</v>
      </c>
      <c r="C390" s="250">
        <v>37000</v>
      </c>
      <c r="D390" s="250">
        <v>37000</v>
      </c>
      <c r="E390" s="249" t="s">
        <v>4461</v>
      </c>
      <c r="F390" s="249" t="s">
        <v>4462</v>
      </c>
    </row>
    <row r="391" spans="1:6" ht="22.6" customHeight="1" x14ac:dyDescent="0.25">
      <c r="A391" s="249" t="s">
        <v>10</v>
      </c>
      <c r="B391" s="250">
        <v>0</v>
      </c>
      <c r="C391" s="250">
        <v>0</v>
      </c>
      <c r="D391" s="250">
        <v>0</v>
      </c>
      <c r="E391" s="249" t="s">
        <v>4465</v>
      </c>
      <c r="F391" s="249" t="s">
        <v>4466</v>
      </c>
    </row>
    <row r="392" spans="1:6" ht="22.6" customHeight="1" x14ac:dyDescent="0.25">
      <c r="A392" s="249" t="s">
        <v>10</v>
      </c>
      <c r="B392" s="250">
        <v>7000</v>
      </c>
      <c r="C392" s="250">
        <v>7000</v>
      </c>
      <c r="D392" s="250">
        <v>7000</v>
      </c>
      <c r="E392" s="249" t="s">
        <v>4479</v>
      </c>
      <c r="F392" s="249" t="s">
        <v>149</v>
      </c>
    </row>
    <row r="393" spans="1:6" ht="22.6" customHeight="1" x14ac:dyDescent="0.25">
      <c r="A393" s="249" t="s">
        <v>10</v>
      </c>
      <c r="B393" s="250">
        <v>137000</v>
      </c>
      <c r="C393" s="250">
        <v>158500</v>
      </c>
      <c r="D393" s="250">
        <v>156450</v>
      </c>
      <c r="E393" s="249" t="s">
        <v>4480</v>
      </c>
      <c r="F393" s="249" t="s">
        <v>1632</v>
      </c>
    </row>
    <row r="394" spans="1:6" ht="22.6" customHeight="1" x14ac:dyDescent="0.25">
      <c r="A394" s="249" t="s">
        <v>10</v>
      </c>
      <c r="B394" s="250">
        <v>0</v>
      </c>
      <c r="C394" s="250">
        <v>0</v>
      </c>
      <c r="D394" s="250">
        <v>0</v>
      </c>
      <c r="E394" s="249" t="s">
        <v>4481</v>
      </c>
      <c r="F394" s="249" t="s">
        <v>4482</v>
      </c>
    </row>
    <row r="395" spans="1:6" ht="22.6" customHeight="1" x14ac:dyDescent="0.25">
      <c r="A395" s="249" t="s">
        <v>10</v>
      </c>
      <c r="B395" s="250">
        <v>0</v>
      </c>
      <c r="C395" s="250">
        <v>0</v>
      </c>
      <c r="D395" s="250">
        <v>0</v>
      </c>
      <c r="E395" s="249" t="s">
        <v>4483</v>
      </c>
      <c r="F395" s="249" t="s">
        <v>812</v>
      </c>
    </row>
    <row r="396" spans="1:6" ht="22.6" customHeight="1" x14ac:dyDescent="0.25">
      <c r="A396" s="249" t="s">
        <v>10</v>
      </c>
      <c r="B396" s="250">
        <v>0</v>
      </c>
      <c r="C396" s="250">
        <v>0</v>
      </c>
      <c r="D396" s="250">
        <v>0</v>
      </c>
      <c r="E396" s="249" t="s">
        <v>4484</v>
      </c>
      <c r="F396" s="249" t="s">
        <v>4286</v>
      </c>
    </row>
    <row r="397" spans="1:6" ht="22.6" customHeight="1" x14ac:dyDescent="0.25">
      <c r="A397" s="249" t="s">
        <v>10</v>
      </c>
      <c r="B397" s="250">
        <v>27000</v>
      </c>
      <c r="C397" s="250">
        <v>27000</v>
      </c>
      <c r="D397" s="250">
        <v>27000</v>
      </c>
      <c r="E397" s="249" t="s">
        <v>4485</v>
      </c>
      <c r="F397" s="249" t="s">
        <v>4486</v>
      </c>
    </row>
    <row r="398" spans="1:6" ht="22.6" customHeight="1" x14ac:dyDescent="0.25">
      <c r="A398" s="249" t="s">
        <v>10</v>
      </c>
      <c r="B398" s="250">
        <v>0</v>
      </c>
      <c r="C398" s="250">
        <v>0</v>
      </c>
      <c r="D398" s="250">
        <v>0</v>
      </c>
      <c r="E398" s="249" t="s">
        <v>4487</v>
      </c>
      <c r="F398" s="249" t="s">
        <v>4488</v>
      </c>
    </row>
    <row r="399" spans="1:6" ht="22.6" customHeight="1" x14ac:dyDescent="0.25">
      <c r="A399" s="249" t="s">
        <v>10</v>
      </c>
      <c r="B399" s="250">
        <v>22700</v>
      </c>
      <c r="C399" s="250">
        <v>20000</v>
      </c>
      <c r="D399" s="250">
        <v>20000</v>
      </c>
      <c r="E399" s="249" t="s">
        <v>4491</v>
      </c>
      <c r="F399" s="249" t="s">
        <v>4492</v>
      </c>
    </row>
    <row r="400" spans="1:6" ht="22.6" customHeight="1" x14ac:dyDescent="0.25">
      <c r="A400" s="249" t="s">
        <v>10</v>
      </c>
      <c r="B400" s="250">
        <v>10000</v>
      </c>
      <c r="C400" s="250">
        <v>0</v>
      </c>
      <c r="D400" s="250">
        <v>0</v>
      </c>
      <c r="E400" s="249" t="s">
        <v>4493</v>
      </c>
      <c r="F400" s="249" t="s">
        <v>4324</v>
      </c>
    </row>
    <row r="401" spans="1:6" ht="22.6" customHeight="1" x14ac:dyDescent="0.25">
      <c r="A401" s="249" t="s">
        <v>10</v>
      </c>
      <c r="B401" s="250">
        <v>0</v>
      </c>
      <c r="C401" s="250">
        <v>10000</v>
      </c>
      <c r="D401" s="250">
        <v>10000</v>
      </c>
      <c r="E401" s="249" t="s">
        <v>4496</v>
      </c>
      <c r="F401" s="249" t="s">
        <v>4497</v>
      </c>
    </row>
    <row r="402" spans="1:6" ht="22.6" customHeight="1" x14ac:dyDescent="0.25">
      <c r="A402" s="249" t="s">
        <v>10</v>
      </c>
      <c r="B402" s="250">
        <v>3000</v>
      </c>
      <c r="C402" s="250">
        <v>3000</v>
      </c>
      <c r="D402" s="250">
        <v>3000</v>
      </c>
      <c r="E402" s="249" t="s">
        <v>4498</v>
      </c>
      <c r="F402" s="249" t="s">
        <v>4318</v>
      </c>
    </row>
    <row r="403" spans="1:6" ht="22.6" customHeight="1" x14ac:dyDescent="0.25">
      <c r="A403" s="249" t="s">
        <v>10</v>
      </c>
      <c r="B403" s="250">
        <v>10000</v>
      </c>
      <c r="C403" s="250">
        <v>17000</v>
      </c>
      <c r="D403" s="250">
        <v>17000</v>
      </c>
      <c r="E403" s="249" t="s">
        <v>4500</v>
      </c>
      <c r="F403" s="249" t="s">
        <v>4250</v>
      </c>
    </row>
    <row r="404" spans="1:6" ht="22.6" customHeight="1" x14ac:dyDescent="0.25">
      <c r="A404" s="249" t="s">
        <v>10</v>
      </c>
      <c r="B404" s="250">
        <v>2000</v>
      </c>
      <c r="C404" s="250">
        <v>2000</v>
      </c>
      <c r="D404" s="250">
        <v>2000</v>
      </c>
      <c r="E404" s="249" t="s">
        <v>4501</v>
      </c>
      <c r="F404" s="249" t="s">
        <v>4235</v>
      </c>
    </row>
    <row r="405" spans="1:6" ht="22.6" customHeight="1" x14ac:dyDescent="0.25">
      <c r="A405" s="249" t="s">
        <v>10</v>
      </c>
      <c r="B405" s="250">
        <v>151300</v>
      </c>
      <c r="C405" s="250">
        <v>183600</v>
      </c>
      <c r="D405" s="250">
        <v>185700</v>
      </c>
      <c r="E405" s="249" t="s">
        <v>4502</v>
      </c>
      <c r="F405" s="249" t="s">
        <v>4269</v>
      </c>
    </row>
    <row r="406" spans="1:6" ht="22.6" customHeight="1" x14ac:dyDescent="0.25">
      <c r="A406" s="249" t="s">
        <v>10</v>
      </c>
      <c r="B406" s="250">
        <v>0</v>
      </c>
      <c r="C406" s="250">
        <v>0</v>
      </c>
      <c r="D406" s="250">
        <v>0</v>
      </c>
      <c r="E406" s="249" t="s">
        <v>4503</v>
      </c>
      <c r="F406" s="249" t="s">
        <v>4504</v>
      </c>
    </row>
    <row r="407" spans="1:6" ht="22.6" customHeight="1" x14ac:dyDescent="0.25">
      <c r="A407" s="249" t="s">
        <v>10</v>
      </c>
      <c r="B407" s="250">
        <v>0</v>
      </c>
      <c r="C407" s="250">
        <v>0</v>
      </c>
      <c r="D407" s="250">
        <v>0</v>
      </c>
      <c r="E407" s="249" t="s">
        <v>4505</v>
      </c>
      <c r="F407" s="249" t="s">
        <v>4506</v>
      </c>
    </row>
    <row r="408" spans="1:6" ht="22.6" customHeight="1" x14ac:dyDescent="0.25">
      <c r="A408" s="249" t="s">
        <v>10</v>
      </c>
      <c r="B408" s="250">
        <v>0</v>
      </c>
      <c r="C408" s="250">
        <v>0</v>
      </c>
      <c r="D408" s="250">
        <v>0</v>
      </c>
      <c r="E408" s="249" t="s">
        <v>4507</v>
      </c>
      <c r="F408" s="249" t="s">
        <v>892</v>
      </c>
    </row>
    <row r="409" spans="1:6" ht="22.6" customHeight="1" x14ac:dyDescent="0.25">
      <c r="A409" s="249" t="s">
        <v>10</v>
      </c>
      <c r="B409" s="250">
        <v>4400</v>
      </c>
      <c r="C409" s="250">
        <v>4800</v>
      </c>
      <c r="D409" s="250">
        <v>4800</v>
      </c>
      <c r="E409" s="249" t="s">
        <v>4509</v>
      </c>
      <c r="F409" s="249" t="s">
        <v>4285</v>
      </c>
    </row>
    <row r="410" spans="1:6" ht="22.6" customHeight="1" x14ac:dyDescent="0.25">
      <c r="A410" s="249" t="s">
        <v>10</v>
      </c>
      <c r="B410" s="250">
        <v>43200</v>
      </c>
      <c r="C410" s="250">
        <v>44000</v>
      </c>
      <c r="D410" s="250">
        <v>44000</v>
      </c>
      <c r="E410" s="249" t="s">
        <v>4510</v>
      </c>
      <c r="F410" s="249" t="s">
        <v>4270</v>
      </c>
    </row>
    <row r="411" spans="1:6" ht="22.6" customHeight="1" x14ac:dyDescent="0.25">
      <c r="A411" s="249" t="s">
        <v>10</v>
      </c>
      <c r="B411" s="250">
        <v>0</v>
      </c>
      <c r="C411" s="250">
        <v>2000</v>
      </c>
      <c r="D411" s="250">
        <v>2000</v>
      </c>
      <c r="E411" s="249" t="s">
        <v>4511</v>
      </c>
      <c r="F411" s="249" t="s">
        <v>4512</v>
      </c>
    </row>
    <row r="412" spans="1:6" ht="22.6" customHeight="1" x14ac:dyDescent="0.25">
      <c r="A412" s="249" t="s">
        <v>10</v>
      </c>
      <c r="B412" s="250">
        <v>33000</v>
      </c>
      <c r="C412" s="250">
        <v>34500</v>
      </c>
      <c r="D412" s="250">
        <v>35000</v>
      </c>
      <c r="E412" s="249" t="s">
        <v>4513</v>
      </c>
      <c r="F412" s="249" t="s">
        <v>4316</v>
      </c>
    </row>
    <row r="413" spans="1:6" ht="22.6" customHeight="1" x14ac:dyDescent="0.25">
      <c r="A413" s="249" t="s">
        <v>10</v>
      </c>
      <c r="B413" s="250">
        <v>1845000</v>
      </c>
      <c r="C413" s="250">
        <v>2181300</v>
      </c>
      <c r="D413" s="250">
        <v>2113200</v>
      </c>
      <c r="E413" s="249" t="s">
        <v>4514</v>
      </c>
      <c r="F413" s="249" t="s">
        <v>146</v>
      </c>
    </row>
    <row r="414" spans="1:6" ht="22.6" customHeight="1" x14ac:dyDescent="0.25">
      <c r="A414" s="249" t="s">
        <v>10</v>
      </c>
      <c r="B414" s="250">
        <v>59500</v>
      </c>
      <c r="C414" s="250">
        <v>59500</v>
      </c>
      <c r="D414" s="250">
        <v>59800</v>
      </c>
      <c r="E414" s="249" t="s">
        <v>4516</v>
      </c>
      <c r="F414" s="249" t="s">
        <v>4317</v>
      </c>
    </row>
    <row r="415" spans="1:6" ht="22.6" customHeight="1" x14ac:dyDescent="0.25">
      <c r="A415" s="249" t="s">
        <v>10</v>
      </c>
      <c r="B415" s="250">
        <v>76400</v>
      </c>
      <c r="C415" s="250">
        <v>72900</v>
      </c>
      <c r="D415" s="250">
        <v>79900</v>
      </c>
      <c r="E415" s="249" t="s">
        <v>4517</v>
      </c>
      <c r="F415" s="249" t="s">
        <v>4322</v>
      </c>
    </row>
    <row r="416" spans="1:6" ht="22.6" customHeight="1" x14ac:dyDescent="0.25">
      <c r="A416" s="249" t="s">
        <v>10</v>
      </c>
      <c r="B416" s="250">
        <v>125000</v>
      </c>
      <c r="C416" s="250">
        <v>125000</v>
      </c>
      <c r="D416" s="250">
        <v>125000</v>
      </c>
      <c r="E416" s="249" t="s">
        <v>4529</v>
      </c>
      <c r="F416" s="249" t="s">
        <v>4530</v>
      </c>
    </row>
    <row r="417" spans="1:6" ht="22.6" customHeight="1" x14ac:dyDescent="0.25">
      <c r="A417" s="249" t="s">
        <v>10</v>
      </c>
      <c r="B417" s="250">
        <v>0</v>
      </c>
      <c r="C417" s="250">
        <v>0</v>
      </c>
      <c r="D417" s="250">
        <v>0</v>
      </c>
      <c r="E417" s="249" t="s">
        <v>4525</v>
      </c>
      <c r="F417" s="249" t="s">
        <v>4526</v>
      </c>
    </row>
    <row r="418" spans="1:6" ht="22.6" customHeight="1" x14ac:dyDescent="0.25">
      <c r="A418" s="249" t="s">
        <v>11</v>
      </c>
      <c r="B418" s="250">
        <v>5332926</v>
      </c>
      <c r="C418" s="250">
        <v>5478438</v>
      </c>
      <c r="D418" s="250">
        <v>5601184</v>
      </c>
      <c r="E418" s="249" t="s">
        <v>4415</v>
      </c>
      <c r="F418" s="249" t="s">
        <v>4416</v>
      </c>
    </row>
    <row r="419" spans="1:6" ht="22.6" customHeight="1" x14ac:dyDescent="0.25">
      <c r="A419" s="249" t="s">
        <v>11</v>
      </c>
      <c r="B419" s="250">
        <v>10000</v>
      </c>
      <c r="C419" s="250">
        <v>10000</v>
      </c>
      <c r="D419" s="250">
        <v>10000</v>
      </c>
      <c r="E419" s="249" t="s">
        <v>4417</v>
      </c>
      <c r="F419" s="249" t="s">
        <v>4418</v>
      </c>
    </row>
    <row r="420" spans="1:6" ht="22.6" customHeight="1" x14ac:dyDescent="0.25">
      <c r="A420" s="249" t="s">
        <v>11</v>
      </c>
      <c r="B420" s="250">
        <v>0</v>
      </c>
      <c r="C420" s="250">
        <v>0</v>
      </c>
      <c r="D420" s="250">
        <v>0</v>
      </c>
      <c r="E420" s="249" t="s">
        <v>4424</v>
      </c>
      <c r="F420" s="249" t="s">
        <v>4425</v>
      </c>
    </row>
    <row r="421" spans="1:6" ht="22.6" customHeight="1" x14ac:dyDescent="0.25">
      <c r="A421" s="249" t="s">
        <v>11</v>
      </c>
      <c r="B421" s="250">
        <v>0</v>
      </c>
      <c r="C421" s="250">
        <v>0</v>
      </c>
      <c r="D421" s="250">
        <v>0</v>
      </c>
      <c r="E421" s="249" t="s">
        <v>4426</v>
      </c>
      <c r="F421" s="249" t="s">
        <v>4427</v>
      </c>
    </row>
    <row r="422" spans="1:6" ht="22.6" customHeight="1" x14ac:dyDescent="0.25">
      <c r="A422" s="249" t="s">
        <v>11</v>
      </c>
      <c r="B422" s="250">
        <v>3137730</v>
      </c>
      <c r="C422" s="250">
        <v>3723289.0477333302</v>
      </c>
      <c r="D422" s="250">
        <v>3941758.2335999999</v>
      </c>
      <c r="E422" s="249" t="s">
        <v>4428</v>
      </c>
      <c r="F422" s="249" t="s">
        <v>4429</v>
      </c>
    </row>
    <row r="423" spans="1:6" ht="22.6" customHeight="1" x14ac:dyDescent="0.25">
      <c r="A423" s="249" t="s">
        <v>11</v>
      </c>
      <c r="B423" s="250">
        <v>114000</v>
      </c>
      <c r="C423" s="250">
        <v>110000</v>
      </c>
      <c r="D423" s="250">
        <v>110000</v>
      </c>
      <c r="E423" s="249" t="s">
        <v>4430</v>
      </c>
      <c r="F423" s="249" t="s">
        <v>4431</v>
      </c>
    </row>
    <row r="424" spans="1:6" ht="22.6" customHeight="1" x14ac:dyDescent="0.25">
      <c r="A424" s="249" t="s">
        <v>11</v>
      </c>
      <c r="B424" s="250">
        <v>0</v>
      </c>
      <c r="C424" s="250">
        <v>0</v>
      </c>
      <c r="D424" s="250">
        <v>0</v>
      </c>
      <c r="E424" s="249" t="s">
        <v>4432</v>
      </c>
      <c r="F424" s="249" t="s">
        <v>4433</v>
      </c>
    </row>
    <row r="425" spans="1:6" ht="22.6" customHeight="1" x14ac:dyDescent="0.25">
      <c r="A425" s="249" t="s">
        <v>11</v>
      </c>
      <c r="B425" s="250">
        <v>50320</v>
      </c>
      <c r="C425" s="250">
        <v>50105</v>
      </c>
      <c r="D425" s="250">
        <v>52987</v>
      </c>
      <c r="E425" s="249" t="s">
        <v>4434</v>
      </c>
      <c r="F425" s="249" t="s">
        <v>4435</v>
      </c>
    </row>
    <row r="426" spans="1:6" ht="22.6" customHeight="1" x14ac:dyDescent="0.25">
      <c r="A426" s="249" t="s">
        <v>11</v>
      </c>
      <c r="B426" s="250">
        <v>50000</v>
      </c>
      <c r="C426" s="250">
        <v>55000</v>
      </c>
      <c r="D426" s="250">
        <v>55000</v>
      </c>
      <c r="E426" s="249" t="s">
        <v>4436</v>
      </c>
      <c r="F426" s="249" t="s">
        <v>4325</v>
      </c>
    </row>
    <row r="427" spans="1:6" ht="22.6" customHeight="1" x14ac:dyDescent="0.25">
      <c r="A427" s="249" t="s">
        <v>11</v>
      </c>
      <c r="B427" s="250">
        <v>0</v>
      </c>
      <c r="C427" s="250">
        <v>0</v>
      </c>
      <c r="D427" s="250">
        <v>0</v>
      </c>
      <c r="E427" s="249" t="s">
        <v>4441</v>
      </c>
      <c r="F427" s="249" t="s">
        <v>4442</v>
      </c>
    </row>
    <row r="428" spans="1:6" ht="22.6" customHeight="1" x14ac:dyDescent="0.25">
      <c r="A428" s="249" t="s">
        <v>11</v>
      </c>
      <c r="B428" s="250">
        <v>45000</v>
      </c>
      <c r="C428" s="250">
        <v>60000</v>
      </c>
      <c r="D428" s="250">
        <v>60000</v>
      </c>
      <c r="E428" s="249" t="s">
        <v>4443</v>
      </c>
      <c r="F428" s="249" t="s">
        <v>4308</v>
      </c>
    </row>
    <row r="429" spans="1:6" ht="22.6" customHeight="1" x14ac:dyDescent="0.25">
      <c r="A429" s="249" t="s">
        <v>11</v>
      </c>
      <c r="B429" s="250">
        <v>0</v>
      </c>
      <c r="C429" s="250">
        <v>0</v>
      </c>
      <c r="D429" s="250">
        <v>0</v>
      </c>
      <c r="E429" s="249" t="s">
        <v>4445</v>
      </c>
      <c r="F429" s="249" t="s">
        <v>4446</v>
      </c>
    </row>
    <row r="430" spans="1:6" ht="22.6" customHeight="1" x14ac:dyDescent="0.25">
      <c r="A430" s="249" t="s">
        <v>11</v>
      </c>
      <c r="B430" s="250">
        <v>0</v>
      </c>
      <c r="C430" s="250">
        <v>0</v>
      </c>
      <c r="D430" s="250">
        <v>0</v>
      </c>
      <c r="E430" s="249" t="s">
        <v>4447</v>
      </c>
      <c r="F430" s="249" t="s">
        <v>4448</v>
      </c>
    </row>
    <row r="431" spans="1:6" ht="22.6" customHeight="1" x14ac:dyDescent="0.25">
      <c r="A431" s="249" t="s">
        <v>11</v>
      </c>
      <c r="B431" s="250">
        <v>0</v>
      </c>
      <c r="C431" s="250">
        <v>0</v>
      </c>
      <c r="D431" s="250">
        <v>0</v>
      </c>
      <c r="E431" s="249" t="s">
        <v>4455</v>
      </c>
      <c r="F431" s="249" t="s">
        <v>4456</v>
      </c>
    </row>
    <row r="432" spans="1:6" ht="22.6" customHeight="1" x14ac:dyDescent="0.25">
      <c r="A432" s="249" t="s">
        <v>11</v>
      </c>
      <c r="B432" s="250">
        <v>0</v>
      </c>
      <c r="C432" s="250">
        <v>0</v>
      </c>
      <c r="D432" s="250">
        <v>0</v>
      </c>
      <c r="E432" s="249" t="s">
        <v>4457</v>
      </c>
      <c r="F432" s="249" t="s">
        <v>4458</v>
      </c>
    </row>
    <row r="433" spans="1:6" ht="22.6" customHeight="1" x14ac:dyDescent="0.25">
      <c r="A433" s="249" t="s">
        <v>11</v>
      </c>
      <c r="B433" s="250">
        <v>0</v>
      </c>
      <c r="C433" s="250">
        <v>0</v>
      </c>
      <c r="D433" s="250">
        <v>0</v>
      </c>
      <c r="E433" s="249" t="s">
        <v>4461</v>
      </c>
      <c r="F433" s="249" t="s">
        <v>4462</v>
      </c>
    </row>
    <row r="434" spans="1:6" ht="22.6" customHeight="1" x14ac:dyDescent="0.25">
      <c r="A434" s="249" t="s">
        <v>11</v>
      </c>
      <c r="B434" s="250">
        <v>0</v>
      </c>
      <c r="C434" s="250">
        <v>0</v>
      </c>
      <c r="D434" s="250">
        <v>0</v>
      </c>
      <c r="E434" s="249" t="s">
        <v>4479</v>
      </c>
      <c r="F434" s="249" t="s">
        <v>149</v>
      </c>
    </row>
    <row r="435" spans="1:6" ht="22.6" customHeight="1" x14ac:dyDescent="0.25">
      <c r="A435" s="249" t="s">
        <v>11</v>
      </c>
      <c r="B435" s="250">
        <v>85000</v>
      </c>
      <c r="C435" s="250">
        <v>100000</v>
      </c>
      <c r="D435" s="250">
        <v>90000</v>
      </c>
      <c r="E435" s="249" t="s">
        <v>4480</v>
      </c>
      <c r="F435" s="249" t="s">
        <v>1632</v>
      </c>
    </row>
    <row r="436" spans="1:6" ht="22.6" customHeight="1" x14ac:dyDescent="0.25">
      <c r="A436" s="249" t="s">
        <v>11</v>
      </c>
      <c r="B436" s="250">
        <v>0</v>
      </c>
      <c r="C436" s="250">
        <v>0</v>
      </c>
      <c r="D436" s="250">
        <v>0</v>
      </c>
      <c r="E436" s="249" t="s">
        <v>4481</v>
      </c>
      <c r="F436" s="249" t="s">
        <v>4482</v>
      </c>
    </row>
    <row r="437" spans="1:6" ht="22.6" customHeight="1" x14ac:dyDescent="0.25">
      <c r="A437" s="249" t="s">
        <v>11</v>
      </c>
      <c r="B437" s="250">
        <v>0</v>
      </c>
      <c r="C437" s="250">
        <v>0</v>
      </c>
      <c r="D437" s="250">
        <v>0</v>
      </c>
      <c r="E437" s="249" t="s">
        <v>4483</v>
      </c>
      <c r="F437" s="249" t="s">
        <v>812</v>
      </c>
    </row>
    <row r="438" spans="1:6" ht="22.6" customHeight="1" x14ac:dyDescent="0.25">
      <c r="A438" s="249" t="s">
        <v>11</v>
      </c>
      <c r="B438" s="250">
        <v>7500</v>
      </c>
      <c r="C438" s="250">
        <v>5000</v>
      </c>
      <c r="D438" s="250">
        <v>5000</v>
      </c>
      <c r="E438" s="249" t="s">
        <v>4484</v>
      </c>
      <c r="F438" s="249" t="s">
        <v>4286</v>
      </c>
    </row>
    <row r="439" spans="1:6" ht="22.6" customHeight="1" x14ac:dyDescent="0.25">
      <c r="A439" s="249" t="s">
        <v>11</v>
      </c>
      <c r="B439" s="250">
        <v>0</v>
      </c>
      <c r="C439" s="250">
        <v>0</v>
      </c>
      <c r="D439" s="250">
        <v>0</v>
      </c>
      <c r="E439" s="249" t="s">
        <v>4485</v>
      </c>
      <c r="F439" s="249" t="s">
        <v>4486</v>
      </c>
    </row>
    <row r="440" spans="1:6" ht="22.6" customHeight="1" x14ac:dyDescent="0.25">
      <c r="A440" s="249" t="s">
        <v>11</v>
      </c>
      <c r="B440" s="250">
        <v>0</v>
      </c>
      <c r="C440" s="250">
        <v>0</v>
      </c>
      <c r="D440" s="250">
        <v>0</v>
      </c>
      <c r="E440" s="249" t="s">
        <v>4487</v>
      </c>
      <c r="F440" s="249" t="s">
        <v>4488</v>
      </c>
    </row>
    <row r="441" spans="1:6" ht="22.6" customHeight="1" x14ac:dyDescent="0.25">
      <c r="A441" s="249" t="s">
        <v>11</v>
      </c>
      <c r="B441" s="250">
        <v>0</v>
      </c>
      <c r="C441" s="250">
        <v>0</v>
      </c>
      <c r="D441" s="250">
        <v>0</v>
      </c>
      <c r="E441" s="249" t="s">
        <v>4491</v>
      </c>
      <c r="F441" s="249" t="s">
        <v>4492</v>
      </c>
    </row>
    <row r="442" spans="1:6" ht="22.6" customHeight="1" x14ac:dyDescent="0.25">
      <c r="A442" s="249" t="s">
        <v>11</v>
      </c>
      <c r="B442" s="250">
        <v>15000</v>
      </c>
      <c r="C442" s="250">
        <v>20000</v>
      </c>
      <c r="D442" s="250">
        <v>20000</v>
      </c>
      <c r="E442" s="249" t="s">
        <v>4493</v>
      </c>
      <c r="F442" s="249" t="s">
        <v>4324</v>
      </c>
    </row>
    <row r="443" spans="1:6" ht="22.6" customHeight="1" x14ac:dyDescent="0.25">
      <c r="A443" s="249" t="s">
        <v>11</v>
      </c>
      <c r="B443" s="250">
        <v>0</v>
      </c>
      <c r="C443" s="250">
        <v>0</v>
      </c>
      <c r="D443" s="250">
        <v>0</v>
      </c>
      <c r="E443" s="249" t="s">
        <v>4496</v>
      </c>
      <c r="F443" s="249" t="s">
        <v>4497</v>
      </c>
    </row>
    <row r="444" spans="1:6" ht="22.6" customHeight="1" x14ac:dyDescent="0.25">
      <c r="A444" s="249" t="s">
        <v>11</v>
      </c>
      <c r="B444" s="250">
        <v>5000</v>
      </c>
      <c r="C444" s="250">
        <v>3000</v>
      </c>
      <c r="D444" s="250">
        <v>3000</v>
      </c>
      <c r="E444" s="249" t="s">
        <v>4498</v>
      </c>
      <c r="F444" s="249" t="s">
        <v>4318</v>
      </c>
    </row>
    <row r="445" spans="1:6" ht="22.6" customHeight="1" x14ac:dyDescent="0.25">
      <c r="A445" s="249" t="s">
        <v>11</v>
      </c>
      <c r="B445" s="250">
        <v>5000</v>
      </c>
      <c r="C445" s="250">
        <v>5000</v>
      </c>
      <c r="D445" s="250">
        <v>5000</v>
      </c>
      <c r="E445" s="249" t="s">
        <v>4500</v>
      </c>
      <c r="F445" s="249" t="s">
        <v>4250</v>
      </c>
    </row>
    <row r="446" spans="1:6" ht="22.6" customHeight="1" x14ac:dyDescent="0.25">
      <c r="A446" s="249" t="s">
        <v>11</v>
      </c>
      <c r="B446" s="250">
        <v>110000</v>
      </c>
      <c r="C446" s="250">
        <v>110000</v>
      </c>
      <c r="D446" s="250">
        <v>110000</v>
      </c>
      <c r="E446" s="249" t="s">
        <v>4502</v>
      </c>
      <c r="F446" s="249" t="s">
        <v>4269</v>
      </c>
    </row>
    <row r="447" spans="1:6" ht="22.6" customHeight="1" x14ac:dyDescent="0.25">
      <c r="A447" s="249" t="s">
        <v>11</v>
      </c>
      <c r="B447" s="250">
        <v>0</v>
      </c>
      <c r="C447" s="250">
        <v>0</v>
      </c>
      <c r="D447" s="250">
        <v>0</v>
      </c>
      <c r="E447" s="249" t="s">
        <v>4505</v>
      </c>
      <c r="F447" s="249" t="s">
        <v>4506</v>
      </c>
    </row>
    <row r="448" spans="1:6" ht="22.6" customHeight="1" x14ac:dyDescent="0.25">
      <c r="A448" s="249" t="s">
        <v>11</v>
      </c>
      <c r="B448" s="250">
        <v>0</v>
      </c>
      <c r="C448" s="250">
        <v>0</v>
      </c>
      <c r="D448" s="250">
        <v>0</v>
      </c>
      <c r="E448" s="249" t="s">
        <v>4507</v>
      </c>
      <c r="F448" s="249" t="s">
        <v>892</v>
      </c>
    </row>
    <row r="449" spans="1:6" ht="22.6" customHeight="1" x14ac:dyDescent="0.25">
      <c r="A449" s="249" t="s">
        <v>11</v>
      </c>
      <c r="B449" s="250">
        <v>10000</v>
      </c>
      <c r="C449" s="250">
        <v>10000</v>
      </c>
      <c r="D449" s="250">
        <v>10000</v>
      </c>
      <c r="E449" s="249" t="s">
        <v>4510</v>
      </c>
      <c r="F449" s="249" t="s">
        <v>4270</v>
      </c>
    </row>
    <row r="450" spans="1:6" ht="22.6" customHeight="1" x14ac:dyDescent="0.25">
      <c r="A450" s="249" t="s">
        <v>11</v>
      </c>
      <c r="B450" s="250">
        <v>0</v>
      </c>
      <c r="C450" s="250">
        <v>0</v>
      </c>
      <c r="D450" s="250">
        <v>0</v>
      </c>
      <c r="E450" s="249" t="s">
        <v>4511</v>
      </c>
      <c r="F450" s="249" t="s">
        <v>4512</v>
      </c>
    </row>
    <row r="451" spans="1:6" ht="22.6" customHeight="1" x14ac:dyDescent="0.25">
      <c r="A451" s="249" t="s">
        <v>11</v>
      </c>
      <c r="B451" s="250">
        <v>10000</v>
      </c>
      <c r="C451" s="250">
        <v>10000</v>
      </c>
      <c r="D451" s="250">
        <v>10000</v>
      </c>
      <c r="E451" s="249" t="s">
        <v>4513</v>
      </c>
      <c r="F451" s="249" t="s">
        <v>4316</v>
      </c>
    </row>
    <row r="452" spans="1:6" ht="22.6" customHeight="1" x14ac:dyDescent="0.25">
      <c r="A452" s="249" t="s">
        <v>11</v>
      </c>
      <c r="B452" s="250">
        <v>4312500</v>
      </c>
      <c r="C452" s="250">
        <v>3467500</v>
      </c>
      <c r="D452" s="250">
        <v>3620000</v>
      </c>
      <c r="E452" s="249" t="s">
        <v>4514</v>
      </c>
      <c r="F452" s="249" t="s">
        <v>146</v>
      </c>
    </row>
    <row r="453" spans="1:6" ht="22.6" customHeight="1" x14ac:dyDescent="0.25">
      <c r="A453" s="249" t="s">
        <v>11</v>
      </c>
      <c r="B453" s="250">
        <v>50000</v>
      </c>
      <c r="C453" s="250">
        <v>40000</v>
      </c>
      <c r="D453" s="250">
        <v>40000</v>
      </c>
      <c r="E453" s="249" t="s">
        <v>4515</v>
      </c>
      <c r="F453" s="249" t="s">
        <v>4271</v>
      </c>
    </row>
    <row r="454" spans="1:6" ht="22.6" customHeight="1" x14ac:dyDescent="0.25">
      <c r="A454" s="249" t="s">
        <v>11</v>
      </c>
      <c r="B454" s="250">
        <v>5000</v>
      </c>
      <c r="C454" s="250">
        <v>5000</v>
      </c>
      <c r="D454" s="250">
        <v>5000</v>
      </c>
      <c r="E454" s="249" t="s">
        <v>4517</v>
      </c>
      <c r="F454" s="249" t="s">
        <v>4322</v>
      </c>
    </row>
    <row r="455" spans="1:6" ht="22.6" customHeight="1" x14ac:dyDescent="0.25">
      <c r="A455" s="249" t="s">
        <v>12</v>
      </c>
      <c r="B455" s="250">
        <v>1467946</v>
      </c>
      <c r="C455" s="250">
        <v>1597835</v>
      </c>
      <c r="D455" s="250">
        <v>1647418</v>
      </c>
      <c r="E455" s="249" t="s">
        <v>4415</v>
      </c>
      <c r="F455" s="249" t="s">
        <v>4416</v>
      </c>
    </row>
    <row r="456" spans="1:6" ht="22.6" customHeight="1" x14ac:dyDescent="0.25">
      <c r="A456" s="249" t="s">
        <v>12</v>
      </c>
      <c r="B456" s="250">
        <v>0</v>
      </c>
      <c r="C456" s="250">
        <v>0</v>
      </c>
      <c r="D456" s="250">
        <v>0</v>
      </c>
      <c r="E456" s="249" t="s">
        <v>4424</v>
      </c>
      <c r="F456" s="249" t="s">
        <v>4425</v>
      </c>
    </row>
    <row r="457" spans="1:6" ht="22.6" customHeight="1" x14ac:dyDescent="0.25">
      <c r="A457" s="249" t="s">
        <v>12</v>
      </c>
      <c r="B457" s="250">
        <v>0</v>
      </c>
      <c r="C457" s="250">
        <v>0</v>
      </c>
      <c r="D457" s="250">
        <v>0</v>
      </c>
      <c r="E457" s="249" t="s">
        <v>4426</v>
      </c>
      <c r="F457" s="249" t="s">
        <v>4427</v>
      </c>
    </row>
    <row r="458" spans="1:6" ht="22.6" customHeight="1" x14ac:dyDescent="0.25">
      <c r="A458" s="249" t="s">
        <v>12</v>
      </c>
      <c r="B458" s="250">
        <v>862616</v>
      </c>
      <c r="C458" s="250">
        <v>1084610.398</v>
      </c>
      <c r="D458" s="250">
        <v>1157970.1122000001</v>
      </c>
      <c r="E458" s="249" t="s">
        <v>4428</v>
      </c>
      <c r="F458" s="249" t="s">
        <v>4429</v>
      </c>
    </row>
    <row r="459" spans="1:6" ht="22.6" customHeight="1" x14ac:dyDescent="0.25">
      <c r="A459" s="249" t="s">
        <v>12</v>
      </c>
      <c r="B459" s="250">
        <v>0</v>
      </c>
      <c r="C459" s="250">
        <v>0</v>
      </c>
      <c r="D459" s="250">
        <v>0</v>
      </c>
      <c r="E459" s="249" t="s">
        <v>4521</v>
      </c>
      <c r="F459" s="249" t="s">
        <v>4303</v>
      </c>
    </row>
    <row r="460" spans="1:6" ht="22.6" customHeight="1" x14ac:dyDescent="0.25">
      <c r="A460" s="249" t="s">
        <v>12</v>
      </c>
      <c r="B460" s="250">
        <v>16000</v>
      </c>
      <c r="C460" s="250">
        <v>15000</v>
      </c>
      <c r="D460" s="250">
        <v>15000</v>
      </c>
      <c r="E460" s="249" t="s">
        <v>4436</v>
      </c>
      <c r="F460" s="249" t="s">
        <v>4325</v>
      </c>
    </row>
    <row r="461" spans="1:6" ht="22.6" customHeight="1" x14ac:dyDescent="0.25">
      <c r="A461" s="249" t="s">
        <v>12</v>
      </c>
      <c r="B461" s="250">
        <v>0</v>
      </c>
      <c r="C461" s="250">
        <v>0</v>
      </c>
      <c r="D461" s="250">
        <v>0</v>
      </c>
      <c r="E461" s="249" t="s">
        <v>4441</v>
      </c>
      <c r="F461" s="249" t="s">
        <v>4442</v>
      </c>
    </row>
    <row r="462" spans="1:6" ht="22.6" customHeight="1" x14ac:dyDescent="0.25">
      <c r="A462" s="249" t="s">
        <v>12</v>
      </c>
      <c r="B462" s="250">
        <v>14500</v>
      </c>
      <c r="C462" s="250">
        <v>14500</v>
      </c>
      <c r="D462" s="250">
        <v>14500</v>
      </c>
      <c r="E462" s="249" t="s">
        <v>4443</v>
      </c>
      <c r="F462" s="249" t="s">
        <v>4308</v>
      </c>
    </row>
    <row r="463" spans="1:6" ht="22.6" customHeight="1" x14ac:dyDescent="0.25">
      <c r="A463" s="249" t="s">
        <v>12</v>
      </c>
      <c r="B463" s="250">
        <v>0</v>
      </c>
      <c r="C463" s="250">
        <v>0</v>
      </c>
      <c r="D463" s="250">
        <v>0</v>
      </c>
      <c r="E463" s="249" t="s">
        <v>4445</v>
      </c>
      <c r="F463" s="249" t="s">
        <v>4446</v>
      </c>
    </row>
    <row r="464" spans="1:6" ht="22.6" customHeight="1" x14ac:dyDescent="0.25">
      <c r="A464" s="249" t="s">
        <v>12</v>
      </c>
      <c r="B464" s="250">
        <v>0</v>
      </c>
      <c r="C464" s="250">
        <v>0</v>
      </c>
      <c r="D464" s="250">
        <v>0</v>
      </c>
      <c r="E464" s="249" t="s">
        <v>4447</v>
      </c>
      <c r="F464" s="249" t="s">
        <v>4448</v>
      </c>
    </row>
    <row r="465" spans="1:6" ht="22.6" customHeight="1" x14ac:dyDescent="0.25">
      <c r="A465" s="249" t="s">
        <v>12</v>
      </c>
      <c r="B465" s="250">
        <v>0</v>
      </c>
      <c r="C465" s="250">
        <v>0</v>
      </c>
      <c r="D465" s="250">
        <v>0</v>
      </c>
      <c r="E465" s="249" t="s">
        <v>4461</v>
      </c>
      <c r="F465" s="249" t="s">
        <v>4462</v>
      </c>
    </row>
    <row r="466" spans="1:6" ht="22.6" customHeight="1" x14ac:dyDescent="0.25">
      <c r="A466" s="249" t="s">
        <v>12</v>
      </c>
      <c r="B466" s="250">
        <v>5000</v>
      </c>
      <c r="C466" s="250">
        <v>5000</v>
      </c>
      <c r="D466" s="250">
        <v>5000</v>
      </c>
      <c r="E466" s="249" t="s">
        <v>4480</v>
      </c>
      <c r="F466" s="249" t="s">
        <v>1632</v>
      </c>
    </row>
    <row r="467" spans="1:6" ht="22.6" customHeight="1" x14ac:dyDescent="0.25">
      <c r="A467" s="249" t="s">
        <v>12</v>
      </c>
      <c r="B467" s="250">
        <v>0</v>
      </c>
      <c r="C467" s="250">
        <v>0</v>
      </c>
      <c r="D467" s="250">
        <v>0</v>
      </c>
      <c r="E467" s="249" t="s">
        <v>4481</v>
      </c>
      <c r="F467" s="249" t="s">
        <v>4482</v>
      </c>
    </row>
    <row r="468" spans="1:6" ht="22.6" customHeight="1" x14ac:dyDescent="0.25">
      <c r="A468" s="249" t="s">
        <v>12</v>
      </c>
      <c r="B468" s="250">
        <v>0</v>
      </c>
      <c r="C468" s="250">
        <v>0</v>
      </c>
      <c r="D468" s="250">
        <v>0</v>
      </c>
      <c r="E468" s="249" t="s">
        <v>4483</v>
      </c>
      <c r="F468" s="249" t="s">
        <v>812</v>
      </c>
    </row>
    <row r="469" spans="1:6" ht="22.6" customHeight="1" x14ac:dyDescent="0.25">
      <c r="A469" s="249" t="s">
        <v>12</v>
      </c>
      <c r="B469" s="250">
        <v>2500</v>
      </c>
      <c r="C469" s="250">
        <v>2500</v>
      </c>
      <c r="D469" s="250">
        <v>2500</v>
      </c>
      <c r="E469" s="249" t="s">
        <v>4484</v>
      </c>
      <c r="F469" s="249" t="s">
        <v>4286</v>
      </c>
    </row>
    <row r="470" spans="1:6" ht="22.6" customHeight="1" x14ac:dyDescent="0.25">
      <c r="A470" s="249" t="s">
        <v>12</v>
      </c>
      <c r="B470" s="250">
        <v>0</v>
      </c>
      <c r="C470" s="250">
        <v>0</v>
      </c>
      <c r="D470" s="250">
        <v>0</v>
      </c>
      <c r="E470" s="249" t="s">
        <v>4485</v>
      </c>
      <c r="F470" s="249" t="s">
        <v>4486</v>
      </c>
    </row>
    <row r="471" spans="1:6" ht="22.6" customHeight="1" x14ac:dyDescent="0.25">
      <c r="A471" s="249" t="s">
        <v>12</v>
      </c>
      <c r="B471" s="250">
        <v>5500</v>
      </c>
      <c r="C471" s="250">
        <v>5500</v>
      </c>
      <c r="D471" s="250">
        <v>5500</v>
      </c>
      <c r="E471" s="249" t="s">
        <v>4493</v>
      </c>
      <c r="F471" s="249" t="s">
        <v>4324</v>
      </c>
    </row>
    <row r="472" spans="1:6" ht="22.6" customHeight="1" x14ac:dyDescent="0.25">
      <c r="A472" s="249" t="s">
        <v>12</v>
      </c>
      <c r="B472" s="250">
        <v>0</v>
      </c>
      <c r="C472" s="250">
        <v>0</v>
      </c>
      <c r="D472" s="250">
        <v>0</v>
      </c>
      <c r="E472" s="249" t="s">
        <v>4496</v>
      </c>
      <c r="F472" s="249" t="s">
        <v>4497</v>
      </c>
    </row>
    <row r="473" spans="1:6" ht="22.6" customHeight="1" x14ac:dyDescent="0.25">
      <c r="A473" s="249" t="s">
        <v>12</v>
      </c>
      <c r="B473" s="250">
        <v>2500</v>
      </c>
      <c r="C473" s="250">
        <v>2500</v>
      </c>
      <c r="D473" s="250">
        <v>2500</v>
      </c>
      <c r="E473" s="249" t="s">
        <v>4498</v>
      </c>
      <c r="F473" s="249" t="s">
        <v>4318</v>
      </c>
    </row>
    <row r="474" spans="1:6" ht="22.6" customHeight="1" x14ac:dyDescent="0.25">
      <c r="A474" s="249" t="s">
        <v>12</v>
      </c>
      <c r="B474" s="250">
        <v>500</v>
      </c>
      <c r="C474" s="250">
        <v>500</v>
      </c>
      <c r="D474" s="250">
        <v>500</v>
      </c>
      <c r="E474" s="249" t="s">
        <v>4500</v>
      </c>
      <c r="F474" s="249" t="s">
        <v>4250</v>
      </c>
    </row>
    <row r="475" spans="1:6" ht="22.6" customHeight="1" x14ac:dyDescent="0.25">
      <c r="A475" s="249" t="s">
        <v>12</v>
      </c>
      <c r="B475" s="250">
        <v>5500</v>
      </c>
      <c r="C475" s="250">
        <v>5500</v>
      </c>
      <c r="D475" s="250">
        <v>5500</v>
      </c>
      <c r="E475" s="249" t="s">
        <v>4502</v>
      </c>
      <c r="F475" s="249" t="s">
        <v>4269</v>
      </c>
    </row>
    <row r="476" spans="1:6" ht="22.6" customHeight="1" x14ac:dyDescent="0.25">
      <c r="A476" s="249" t="s">
        <v>12</v>
      </c>
      <c r="B476" s="250">
        <v>0</v>
      </c>
      <c r="C476" s="250">
        <v>0</v>
      </c>
      <c r="D476" s="250">
        <v>0</v>
      </c>
      <c r="E476" s="249" t="s">
        <v>4503</v>
      </c>
      <c r="F476" s="249" t="s">
        <v>4504</v>
      </c>
    </row>
    <row r="477" spans="1:6" ht="22.6" customHeight="1" x14ac:dyDescent="0.25">
      <c r="A477" s="249" t="s">
        <v>12</v>
      </c>
      <c r="B477" s="250">
        <v>0</v>
      </c>
      <c r="C477" s="250">
        <v>0</v>
      </c>
      <c r="D477" s="250">
        <v>0</v>
      </c>
      <c r="E477" s="249" t="s">
        <v>4505</v>
      </c>
      <c r="F477" s="249" t="s">
        <v>4506</v>
      </c>
    </row>
    <row r="478" spans="1:6" ht="22.6" customHeight="1" x14ac:dyDescent="0.25">
      <c r="A478" s="249" t="s">
        <v>12</v>
      </c>
      <c r="B478" s="250">
        <v>500</v>
      </c>
      <c r="C478" s="250">
        <v>500</v>
      </c>
      <c r="D478" s="250">
        <v>500</v>
      </c>
      <c r="E478" s="249" t="s">
        <v>4509</v>
      </c>
      <c r="F478" s="249" t="s">
        <v>4285</v>
      </c>
    </row>
    <row r="479" spans="1:6" ht="22.6" customHeight="1" x14ac:dyDescent="0.25">
      <c r="A479" s="249" t="s">
        <v>12</v>
      </c>
      <c r="B479" s="250">
        <v>14500</v>
      </c>
      <c r="C479" s="250">
        <v>14500</v>
      </c>
      <c r="D479" s="250">
        <v>14500</v>
      </c>
      <c r="E479" s="249" t="s">
        <v>4510</v>
      </c>
      <c r="F479" s="249" t="s">
        <v>4270</v>
      </c>
    </row>
    <row r="480" spans="1:6" ht="22.6" customHeight="1" x14ac:dyDescent="0.25">
      <c r="A480" s="249" t="s">
        <v>12</v>
      </c>
      <c r="B480" s="250">
        <v>0</v>
      </c>
      <c r="C480" s="250">
        <v>0</v>
      </c>
      <c r="D480" s="250">
        <v>0</v>
      </c>
      <c r="E480" s="249" t="s">
        <v>4511</v>
      </c>
      <c r="F480" s="249" t="s">
        <v>4512</v>
      </c>
    </row>
    <row r="481" spans="1:6" ht="22.6" customHeight="1" x14ac:dyDescent="0.25">
      <c r="A481" s="249" t="s">
        <v>12</v>
      </c>
      <c r="B481" s="250">
        <v>2500</v>
      </c>
      <c r="C481" s="250">
        <v>2500</v>
      </c>
      <c r="D481" s="250">
        <v>2500</v>
      </c>
      <c r="E481" s="249" t="s">
        <v>4513</v>
      </c>
      <c r="F481" s="249" t="s">
        <v>4316</v>
      </c>
    </row>
    <row r="482" spans="1:6" ht="22.6" customHeight="1" x14ac:dyDescent="0.25">
      <c r="A482" s="249" t="s">
        <v>12</v>
      </c>
      <c r="B482" s="250">
        <v>410600</v>
      </c>
      <c r="C482" s="250">
        <v>350000</v>
      </c>
      <c r="D482" s="250">
        <v>350000</v>
      </c>
      <c r="E482" s="249" t="s">
        <v>4514</v>
      </c>
      <c r="F482" s="249" t="s">
        <v>146</v>
      </c>
    </row>
    <row r="483" spans="1:6" ht="22.6" customHeight="1" x14ac:dyDescent="0.25">
      <c r="A483" s="249" t="s">
        <v>12</v>
      </c>
      <c r="B483" s="250">
        <v>500</v>
      </c>
      <c r="C483" s="250">
        <v>500</v>
      </c>
      <c r="D483" s="250">
        <v>500</v>
      </c>
      <c r="E483" s="249" t="s">
        <v>4517</v>
      </c>
      <c r="F483" s="249" t="s">
        <v>4322</v>
      </c>
    </row>
    <row r="484" spans="1:6" ht="22.6" customHeight="1" x14ac:dyDescent="0.25">
      <c r="A484" s="249" t="s">
        <v>12</v>
      </c>
      <c r="B484" s="250">
        <v>500</v>
      </c>
      <c r="C484" s="250">
        <v>500</v>
      </c>
      <c r="D484" s="250">
        <v>500</v>
      </c>
      <c r="E484" s="249" t="s">
        <v>4518</v>
      </c>
      <c r="F484" s="249" t="s">
        <v>4326</v>
      </c>
    </row>
    <row r="485" spans="1:6" ht="22.6" customHeight="1" x14ac:dyDescent="0.25">
      <c r="A485" s="249" t="s">
        <v>13</v>
      </c>
      <c r="B485" s="250">
        <v>353307</v>
      </c>
      <c r="C485" s="250">
        <v>556734.850814</v>
      </c>
      <c r="D485" s="250">
        <v>562041.39343499998</v>
      </c>
      <c r="E485" s="249" t="s">
        <v>4415</v>
      </c>
      <c r="F485" s="249" t="s">
        <v>4416</v>
      </c>
    </row>
    <row r="486" spans="1:6" ht="22.6" customHeight="1" x14ac:dyDescent="0.25">
      <c r="A486" s="249" t="s">
        <v>13</v>
      </c>
      <c r="B486" s="250">
        <v>0</v>
      </c>
      <c r="C486" s="250">
        <v>0</v>
      </c>
      <c r="D486" s="250">
        <v>0</v>
      </c>
      <c r="E486" s="249" t="s">
        <v>4424</v>
      </c>
      <c r="F486" s="249" t="s">
        <v>4425</v>
      </c>
    </row>
    <row r="487" spans="1:6" ht="22.6" customHeight="1" x14ac:dyDescent="0.25">
      <c r="A487" s="249" t="s">
        <v>13</v>
      </c>
      <c r="B487" s="250">
        <v>0</v>
      </c>
      <c r="C487" s="250">
        <v>0</v>
      </c>
      <c r="D487" s="250">
        <v>0</v>
      </c>
      <c r="E487" s="249" t="s">
        <v>4426</v>
      </c>
      <c r="F487" s="249" t="s">
        <v>4427</v>
      </c>
    </row>
    <row r="488" spans="1:6" ht="22.6" customHeight="1" x14ac:dyDescent="0.25">
      <c r="A488" s="249" t="s">
        <v>13</v>
      </c>
      <c r="B488" s="250">
        <v>207617</v>
      </c>
      <c r="C488" s="250">
        <v>377911.61673254299</v>
      </c>
      <c r="D488" s="250">
        <v>395058.89544546203</v>
      </c>
      <c r="E488" s="249" t="s">
        <v>4428</v>
      </c>
      <c r="F488" s="249" t="s">
        <v>4429</v>
      </c>
    </row>
    <row r="489" spans="1:6" ht="22.6" customHeight="1" x14ac:dyDescent="0.25">
      <c r="A489" s="249" t="s">
        <v>13</v>
      </c>
      <c r="B489" s="250">
        <v>115753</v>
      </c>
      <c r="C489" s="250">
        <v>0</v>
      </c>
      <c r="D489" s="250">
        <v>0</v>
      </c>
      <c r="E489" s="249" t="s">
        <v>4430</v>
      </c>
      <c r="F489" s="249" t="s">
        <v>4431</v>
      </c>
    </row>
    <row r="490" spans="1:6" ht="22.6" customHeight="1" x14ac:dyDescent="0.25">
      <c r="A490" s="249" t="s">
        <v>13</v>
      </c>
      <c r="B490" s="250">
        <v>51093</v>
      </c>
      <c r="C490" s="250">
        <v>0</v>
      </c>
      <c r="D490" s="250">
        <v>0</v>
      </c>
      <c r="E490" s="249" t="s">
        <v>4434</v>
      </c>
      <c r="F490" s="249" t="s">
        <v>4435</v>
      </c>
    </row>
    <row r="491" spans="1:6" ht="22.6" customHeight="1" x14ac:dyDescent="0.25">
      <c r="A491" s="249" t="s">
        <v>13</v>
      </c>
      <c r="B491" s="250">
        <v>0</v>
      </c>
      <c r="C491" s="250">
        <v>8700</v>
      </c>
      <c r="D491" s="250">
        <v>8700</v>
      </c>
      <c r="E491" s="249" t="s">
        <v>4436</v>
      </c>
      <c r="F491" s="249" t="s">
        <v>4325</v>
      </c>
    </row>
    <row r="492" spans="1:6" ht="22.6" customHeight="1" x14ac:dyDescent="0.25">
      <c r="A492" s="249" t="s">
        <v>13</v>
      </c>
      <c r="B492" s="250">
        <v>1500</v>
      </c>
      <c r="C492" s="250">
        <v>2300</v>
      </c>
      <c r="D492" s="250">
        <v>2300</v>
      </c>
      <c r="E492" s="249" t="s">
        <v>4441</v>
      </c>
      <c r="F492" s="249" t="s">
        <v>4442</v>
      </c>
    </row>
    <row r="493" spans="1:6" ht="22.6" customHeight="1" x14ac:dyDescent="0.25">
      <c r="A493" s="249" t="s">
        <v>13</v>
      </c>
      <c r="B493" s="250">
        <v>1000</v>
      </c>
      <c r="C493" s="250">
        <v>0</v>
      </c>
      <c r="D493" s="250">
        <v>0</v>
      </c>
      <c r="E493" s="249" t="s">
        <v>4443</v>
      </c>
      <c r="F493" s="249" t="s">
        <v>4308</v>
      </c>
    </row>
    <row r="494" spans="1:6" ht="22.6" customHeight="1" x14ac:dyDescent="0.25">
      <c r="A494" s="249" t="s">
        <v>13</v>
      </c>
      <c r="B494" s="250">
        <v>0</v>
      </c>
      <c r="C494" s="250">
        <v>0</v>
      </c>
      <c r="D494" s="250">
        <v>0</v>
      </c>
      <c r="E494" s="249" t="s">
        <v>4457</v>
      </c>
      <c r="F494" s="249" t="s">
        <v>4458</v>
      </c>
    </row>
    <row r="495" spans="1:6" ht="22.6" customHeight="1" x14ac:dyDescent="0.25">
      <c r="A495" s="249" t="s">
        <v>13</v>
      </c>
      <c r="B495" s="250">
        <v>0</v>
      </c>
      <c r="C495" s="250">
        <v>1000</v>
      </c>
      <c r="D495" s="250">
        <v>1000</v>
      </c>
      <c r="E495" s="249" t="s">
        <v>4461</v>
      </c>
      <c r="F495" s="249" t="s">
        <v>4462</v>
      </c>
    </row>
    <row r="496" spans="1:6" ht="22.6" customHeight="1" x14ac:dyDescent="0.25">
      <c r="A496" s="249" t="s">
        <v>13</v>
      </c>
      <c r="B496" s="250">
        <v>1500</v>
      </c>
      <c r="C496" s="250">
        <v>4000</v>
      </c>
      <c r="D496" s="250">
        <v>4000</v>
      </c>
      <c r="E496" s="249" t="s">
        <v>4480</v>
      </c>
      <c r="F496" s="249" t="s">
        <v>1632</v>
      </c>
    </row>
    <row r="497" spans="1:6" ht="22.6" customHeight="1" x14ac:dyDescent="0.25">
      <c r="A497" s="249" t="s">
        <v>13</v>
      </c>
      <c r="B497" s="250">
        <v>0</v>
      </c>
      <c r="C497" s="250">
        <v>0</v>
      </c>
      <c r="D497" s="250">
        <v>0</v>
      </c>
      <c r="E497" s="249" t="s">
        <v>4481</v>
      </c>
      <c r="F497" s="249" t="s">
        <v>4482</v>
      </c>
    </row>
    <row r="498" spans="1:6" ht="22.6" customHeight="1" x14ac:dyDescent="0.25">
      <c r="A498" s="249" t="s">
        <v>13</v>
      </c>
      <c r="B498" s="250">
        <v>500</v>
      </c>
      <c r="C498" s="250">
        <v>0</v>
      </c>
      <c r="D498" s="250">
        <v>0</v>
      </c>
      <c r="E498" s="249" t="s">
        <v>4484</v>
      </c>
      <c r="F498" s="249" t="s">
        <v>4286</v>
      </c>
    </row>
    <row r="499" spans="1:6" ht="22.6" customHeight="1" x14ac:dyDescent="0.25">
      <c r="A499" s="249" t="s">
        <v>13</v>
      </c>
      <c r="B499" s="250">
        <v>0</v>
      </c>
      <c r="C499" s="250">
        <v>900</v>
      </c>
      <c r="D499" s="250">
        <v>900</v>
      </c>
      <c r="E499" s="249" t="s">
        <v>4485</v>
      </c>
      <c r="F499" s="249" t="s">
        <v>4486</v>
      </c>
    </row>
    <row r="500" spans="1:6" ht="22.6" customHeight="1" x14ac:dyDescent="0.25">
      <c r="A500" s="249" t="s">
        <v>13</v>
      </c>
      <c r="B500" s="250">
        <v>3500</v>
      </c>
      <c r="C500" s="250">
        <v>0</v>
      </c>
      <c r="D500" s="250">
        <v>0</v>
      </c>
      <c r="E500" s="249" t="s">
        <v>4493</v>
      </c>
      <c r="F500" s="249" t="s">
        <v>4324</v>
      </c>
    </row>
    <row r="501" spans="1:6" ht="22.6" customHeight="1" x14ac:dyDescent="0.25">
      <c r="A501" s="249" t="s">
        <v>13</v>
      </c>
      <c r="B501" s="250">
        <v>0</v>
      </c>
      <c r="C501" s="250">
        <v>3500</v>
      </c>
      <c r="D501" s="250">
        <v>3500</v>
      </c>
      <c r="E501" s="249" t="s">
        <v>4496</v>
      </c>
      <c r="F501" s="249" t="s">
        <v>4497</v>
      </c>
    </row>
    <row r="502" spans="1:6" ht="22.6" customHeight="1" x14ac:dyDescent="0.25">
      <c r="A502" s="249" t="s">
        <v>13</v>
      </c>
      <c r="B502" s="250">
        <v>100</v>
      </c>
      <c r="C502" s="250">
        <v>100</v>
      </c>
      <c r="D502" s="250">
        <v>100</v>
      </c>
      <c r="E502" s="249" t="s">
        <v>4498</v>
      </c>
      <c r="F502" s="249" t="s">
        <v>4318</v>
      </c>
    </row>
    <row r="503" spans="1:6" ht="22.6" customHeight="1" x14ac:dyDescent="0.25">
      <c r="A503" s="249" t="s">
        <v>13</v>
      </c>
      <c r="B503" s="250">
        <v>500</v>
      </c>
      <c r="C503" s="250">
        <v>500</v>
      </c>
      <c r="D503" s="250">
        <v>500</v>
      </c>
      <c r="E503" s="249" t="s">
        <v>4500</v>
      </c>
      <c r="F503" s="249" t="s">
        <v>4250</v>
      </c>
    </row>
    <row r="504" spans="1:6" ht="22.6" customHeight="1" x14ac:dyDescent="0.25">
      <c r="A504" s="249" t="s">
        <v>13</v>
      </c>
      <c r="B504" s="250">
        <v>3500</v>
      </c>
      <c r="C504" s="250">
        <v>3500</v>
      </c>
      <c r="D504" s="250">
        <v>3500</v>
      </c>
      <c r="E504" s="249" t="s">
        <v>4502</v>
      </c>
      <c r="F504" s="249" t="s">
        <v>4269</v>
      </c>
    </row>
    <row r="505" spans="1:6" ht="22.6" customHeight="1" x14ac:dyDescent="0.25">
      <c r="A505" s="249" t="s">
        <v>13</v>
      </c>
      <c r="B505" s="250">
        <v>0</v>
      </c>
      <c r="C505" s="250">
        <v>0</v>
      </c>
      <c r="D505" s="250">
        <v>0</v>
      </c>
      <c r="E505" s="249" t="s">
        <v>4505</v>
      </c>
      <c r="F505" s="249" t="s">
        <v>4506</v>
      </c>
    </row>
    <row r="506" spans="1:6" ht="22.6" customHeight="1" x14ac:dyDescent="0.25">
      <c r="A506" s="249" t="s">
        <v>13</v>
      </c>
      <c r="B506" s="250">
        <v>1000</v>
      </c>
      <c r="C506" s="250">
        <v>1000</v>
      </c>
      <c r="D506" s="250">
        <v>1000</v>
      </c>
      <c r="E506" s="249" t="s">
        <v>4509</v>
      </c>
      <c r="F506" s="249" t="s">
        <v>4285</v>
      </c>
    </row>
    <row r="507" spans="1:6" ht="22.6" customHeight="1" x14ac:dyDescent="0.25">
      <c r="A507" s="249" t="s">
        <v>13</v>
      </c>
      <c r="B507" s="250">
        <v>1500</v>
      </c>
      <c r="C507" s="250">
        <v>4000</v>
      </c>
      <c r="D507" s="250">
        <v>4000</v>
      </c>
      <c r="E507" s="249" t="s">
        <v>4510</v>
      </c>
      <c r="F507" s="249" t="s">
        <v>4270</v>
      </c>
    </row>
    <row r="508" spans="1:6" ht="22.6" customHeight="1" x14ac:dyDescent="0.25">
      <c r="A508" s="249" t="s">
        <v>13</v>
      </c>
      <c r="B508" s="250">
        <v>0</v>
      </c>
      <c r="C508" s="250">
        <v>0</v>
      </c>
      <c r="D508" s="250">
        <v>0</v>
      </c>
      <c r="E508" s="249" t="s">
        <v>4511</v>
      </c>
      <c r="F508" s="249" t="s">
        <v>4512</v>
      </c>
    </row>
    <row r="509" spans="1:6" ht="22.6" customHeight="1" x14ac:dyDescent="0.25">
      <c r="A509" s="249" t="s">
        <v>13</v>
      </c>
      <c r="B509" s="250">
        <v>1000</v>
      </c>
      <c r="C509" s="250">
        <v>1000</v>
      </c>
      <c r="D509" s="250">
        <v>1000</v>
      </c>
      <c r="E509" s="249" t="s">
        <v>4513</v>
      </c>
      <c r="F509" s="249" t="s">
        <v>4316</v>
      </c>
    </row>
    <row r="510" spans="1:6" ht="22.6" customHeight="1" x14ac:dyDescent="0.25">
      <c r="A510" s="249" t="s">
        <v>13</v>
      </c>
      <c r="B510" s="250">
        <v>100000</v>
      </c>
      <c r="C510" s="250">
        <v>100000</v>
      </c>
      <c r="D510" s="250">
        <v>100000</v>
      </c>
      <c r="E510" s="249" t="s">
        <v>4514</v>
      </c>
      <c r="F510" s="249" t="s">
        <v>146</v>
      </c>
    </row>
    <row r="511" spans="1:6" ht="22.6" customHeight="1" x14ac:dyDescent="0.25">
      <c r="A511" s="249" t="s">
        <v>13</v>
      </c>
      <c r="B511" s="250">
        <v>3000</v>
      </c>
      <c r="C511" s="250">
        <v>5000</v>
      </c>
      <c r="D511" s="250">
        <v>5000</v>
      </c>
      <c r="E511" s="249" t="s">
        <v>4517</v>
      </c>
      <c r="F511" s="249" t="s">
        <v>4322</v>
      </c>
    </row>
    <row r="512" spans="1:6" ht="22.6" customHeight="1" x14ac:dyDescent="0.25">
      <c r="A512" s="249" t="s">
        <v>13</v>
      </c>
      <c r="B512" s="250">
        <v>0</v>
      </c>
      <c r="C512" s="250">
        <v>0</v>
      </c>
      <c r="D512" s="250">
        <v>0</v>
      </c>
      <c r="E512" s="249" t="s">
        <v>4518</v>
      </c>
      <c r="F512" s="249" t="s">
        <v>4326</v>
      </c>
    </row>
    <row r="513" spans="1:6" ht="22.6" customHeight="1" x14ac:dyDescent="0.25">
      <c r="A513" s="249" t="s">
        <v>14</v>
      </c>
      <c r="B513" s="250">
        <v>2328065</v>
      </c>
      <c r="C513" s="250">
        <v>2602929</v>
      </c>
      <c r="D513" s="250">
        <v>2661926</v>
      </c>
      <c r="E513" s="249" t="s">
        <v>4415</v>
      </c>
      <c r="F513" s="249" t="s">
        <v>4416</v>
      </c>
    </row>
    <row r="514" spans="1:6" ht="22.6" customHeight="1" x14ac:dyDescent="0.25">
      <c r="A514" s="249" t="s">
        <v>14</v>
      </c>
      <c r="B514" s="250">
        <v>0</v>
      </c>
      <c r="C514" s="250">
        <v>0</v>
      </c>
      <c r="D514" s="250">
        <v>0</v>
      </c>
      <c r="E514" s="249" t="s">
        <v>4417</v>
      </c>
      <c r="F514" s="249" t="s">
        <v>4418</v>
      </c>
    </row>
    <row r="515" spans="1:6" ht="22.6" customHeight="1" x14ac:dyDescent="0.25">
      <c r="A515" s="249" t="s">
        <v>14</v>
      </c>
      <c r="B515" s="250">
        <v>0</v>
      </c>
      <c r="C515" s="250">
        <v>0</v>
      </c>
      <c r="D515" s="250">
        <v>0</v>
      </c>
      <c r="E515" s="249" t="s">
        <v>4422</v>
      </c>
      <c r="F515" s="249" t="s">
        <v>4423</v>
      </c>
    </row>
    <row r="516" spans="1:6" ht="22.6" customHeight="1" x14ac:dyDescent="0.25">
      <c r="A516" s="249" t="s">
        <v>14</v>
      </c>
      <c r="B516" s="250">
        <v>0</v>
      </c>
      <c r="C516" s="250">
        <v>0</v>
      </c>
      <c r="D516" s="250">
        <v>0</v>
      </c>
      <c r="E516" s="249" t="s">
        <v>4424</v>
      </c>
      <c r="F516" s="249" t="s">
        <v>4425</v>
      </c>
    </row>
    <row r="517" spans="1:6" ht="22.6" customHeight="1" x14ac:dyDescent="0.25">
      <c r="A517" s="249" t="s">
        <v>14</v>
      </c>
      <c r="B517" s="250">
        <v>0</v>
      </c>
      <c r="C517" s="250">
        <v>0</v>
      </c>
      <c r="D517" s="250">
        <v>0</v>
      </c>
      <c r="E517" s="249" t="s">
        <v>4426</v>
      </c>
      <c r="F517" s="249" t="s">
        <v>4427</v>
      </c>
    </row>
    <row r="518" spans="1:6" ht="22.6" customHeight="1" x14ac:dyDescent="0.25">
      <c r="A518" s="249" t="s">
        <v>14</v>
      </c>
      <c r="B518" s="250">
        <v>1368053</v>
      </c>
      <c r="C518" s="250">
        <v>1766868.2052</v>
      </c>
      <c r="D518" s="250">
        <v>1871067.7853999997</v>
      </c>
      <c r="E518" s="249" t="s">
        <v>4428</v>
      </c>
      <c r="F518" s="249" t="s">
        <v>4429</v>
      </c>
    </row>
    <row r="519" spans="1:6" ht="22.6" customHeight="1" x14ac:dyDescent="0.25">
      <c r="A519" s="249" t="s">
        <v>14</v>
      </c>
      <c r="B519" s="250">
        <v>83253</v>
      </c>
      <c r="C519" s="250">
        <v>186000</v>
      </c>
      <c r="D519" s="250">
        <v>186000</v>
      </c>
      <c r="E519" s="249" t="s">
        <v>4430</v>
      </c>
      <c r="F519" s="249" t="s">
        <v>4431</v>
      </c>
    </row>
    <row r="520" spans="1:6" ht="22.6" customHeight="1" x14ac:dyDescent="0.25">
      <c r="A520" s="249" t="s">
        <v>14</v>
      </c>
      <c r="B520" s="250">
        <v>0</v>
      </c>
      <c r="C520" s="250">
        <v>0</v>
      </c>
      <c r="D520" s="250">
        <v>0</v>
      </c>
      <c r="E520" s="249" t="s">
        <v>4432</v>
      </c>
      <c r="F520" s="249" t="s">
        <v>4433</v>
      </c>
    </row>
    <row r="521" spans="1:6" ht="22.6" customHeight="1" x14ac:dyDescent="0.25">
      <c r="A521" s="249" t="s">
        <v>14</v>
      </c>
      <c r="B521" s="250">
        <v>36748</v>
      </c>
      <c r="C521" s="250">
        <v>84723</v>
      </c>
      <c r="D521" s="250">
        <v>89596.200000000012</v>
      </c>
      <c r="E521" s="249" t="s">
        <v>4434</v>
      </c>
      <c r="F521" s="249" t="s">
        <v>4435</v>
      </c>
    </row>
    <row r="522" spans="1:6" ht="22.6" customHeight="1" x14ac:dyDescent="0.25">
      <c r="A522" s="249" t="s">
        <v>14</v>
      </c>
      <c r="B522" s="250">
        <v>27000</v>
      </c>
      <c r="C522" s="250">
        <v>7200</v>
      </c>
      <c r="D522" s="250">
        <v>7200</v>
      </c>
      <c r="E522" s="249" t="s">
        <v>4436</v>
      </c>
      <c r="F522" s="249" t="s">
        <v>4325</v>
      </c>
    </row>
    <row r="523" spans="1:6" ht="22.6" customHeight="1" x14ac:dyDescent="0.25">
      <c r="A523" s="249" t="s">
        <v>14</v>
      </c>
      <c r="B523" s="250">
        <v>9180</v>
      </c>
      <c r="C523" s="250">
        <v>7800</v>
      </c>
      <c r="D523" s="250">
        <v>7800</v>
      </c>
      <c r="E523" s="249" t="s">
        <v>4441</v>
      </c>
      <c r="F523" s="249" t="s">
        <v>4442</v>
      </c>
    </row>
    <row r="524" spans="1:6" ht="22.6" customHeight="1" x14ac:dyDescent="0.25">
      <c r="A524" s="249" t="s">
        <v>14</v>
      </c>
      <c r="B524" s="250">
        <v>46800</v>
      </c>
      <c r="C524" s="250">
        <v>50000</v>
      </c>
      <c r="D524" s="250">
        <v>50000</v>
      </c>
      <c r="E524" s="249" t="s">
        <v>4443</v>
      </c>
      <c r="F524" s="249" t="s">
        <v>4308</v>
      </c>
    </row>
    <row r="525" spans="1:6" ht="22.6" customHeight="1" x14ac:dyDescent="0.25">
      <c r="A525" s="249" t="s">
        <v>14</v>
      </c>
      <c r="B525" s="250">
        <v>0</v>
      </c>
      <c r="C525" s="250">
        <v>0</v>
      </c>
      <c r="D525" s="250">
        <v>0</v>
      </c>
      <c r="E525" s="249" t="s">
        <v>4455</v>
      </c>
      <c r="F525" s="249" t="s">
        <v>4456</v>
      </c>
    </row>
    <row r="526" spans="1:6" ht="22.6" customHeight="1" x14ac:dyDescent="0.25">
      <c r="A526" s="249" t="s">
        <v>14</v>
      </c>
      <c r="B526" s="250">
        <v>3500</v>
      </c>
      <c r="C526" s="250">
        <v>0</v>
      </c>
      <c r="D526" s="250">
        <v>0</v>
      </c>
      <c r="E526" s="249" t="s">
        <v>4459</v>
      </c>
      <c r="F526" s="249" t="s">
        <v>4460</v>
      </c>
    </row>
    <row r="527" spans="1:6" ht="22.6" customHeight="1" x14ac:dyDescent="0.25">
      <c r="A527" s="249" t="s">
        <v>14</v>
      </c>
      <c r="B527" s="250">
        <v>0</v>
      </c>
      <c r="C527" s="250">
        <v>0</v>
      </c>
      <c r="D527" s="250">
        <v>0</v>
      </c>
      <c r="E527" s="249" t="s">
        <v>4461</v>
      </c>
      <c r="F527" s="249" t="s">
        <v>4462</v>
      </c>
    </row>
    <row r="528" spans="1:6" ht="22.6" customHeight="1" x14ac:dyDescent="0.25">
      <c r="A528" s="249" t="s">
        <v>14</v>
      </c>
      <c r="B528" s="250">
        <v>0</v>
      </c>
      <c r="C528" s="250">
        <v>0</v>
      </c>
      <c r="D528" s="250">
        <v>0</v>
      </c>
      <c r="E528" s="249" t="s">
        <v>4465</v>
      </c>
      <c r="F528" s="249" t="s">
        <v>4466</v>
      </c>
    </row>
    <row r="529" spans="1:6" ht="22.6" customHeight="1" x14ac:dyDescent="0.25">
      <c r="A529" s="249" t="s">
        <v>14</v>
      </c>
      <c r="B529" s="250">
        <v>4500</v>
      </c>
      <c r="C529" s="250">
        <v>4500</v>
      </c>
      <c r="D529" s="250">
        <v>4500</v>
      </c>
      <c r="E529" s="249" t="s">
        <v>4479</v>
      </c>
      <c r="F529" s="249" t="s">
        <v>149</v>
      </c>
    </row>
    <row r="530" spans="1:6" ht="22.6" customHeight="1" x14ac:dyDescent="0.25">
      <c r="A530" s="249" t="s">
        <v>14</v>
      </c>
      <c r="B530" s="250">
        <v>5000</v>
      </c>
      <c r="C530" s="250">
        <v>0</v>
      </c>
      <c r="D530" s="250">
        <v>0</v>
      </c>
      <c r="E530" s="249" t="s">
        <v>4353</v>
      </c>
      <c r="F530" s="249" t="s">
        <v>4309</v>
      </c>
    </row>
    <row r="531" spans="1:6" ht="22.6" customHeight="1" x14ac:dyDescent="0.25">
      <c r="A531" s="249" t="s">
        <v>14</v>
      </c>
      <c r="B531" s="250">
        <v>0</v>
      </c>
      <c r="C531" s="250">
        <v>20000</v>
      </c>
      <c r="D531" s="250">
        <v>20000</v>
      </c>
      <c r="E531" s="249" t="s">
        <v>4354</v>
      </c>
      <c r="F531" s="249" t="s">
        <v>4310</v>
      </c>
    </row>
    <row r="532" spans="1:6" ht="22.6" customHeight="1" x14ac:dyDescent="0.25">
      <c r="A532" s="249" t="s">
        <v>14</v>
      </c>
      <c r="B532" s="250">
        <v>0</v>
      </c>
      <c r="C532" s="250">
        <v>1000</v>
      </c>
      <c r="D532" s="250">
        <v>1000</v>
      </c>
      <c r="E532" s="249" t="s">
        <v>4356</v>
      </c>
      <c r="F532" s="249" t="s">
        <v>4311</v>
      </c>
    </row>
    <row r="533" spans="1:6" ht="22.6" customHeight="1" x14ac:dyDescent="0.25">
      <c r="A533" s="249" t="s">
        <v>14</v>
      </c>
      <c r="B533" s="250">
        <v>44128</v>
      </c>
      <c r="C533" s="250">
        <v>39700</v>
      </c>
      <c r="D533" s="250">
        <v>39700</v>
      </c>
      <c r="E533" s="249" t="s">
        <v>4480</v>
      </c>
      <c r="F533" s="249" t="s">
        <v>1632</v>
      </c>
    </row>
    <row r="534" spans="1:6" ht="22.6" customHeight="1" x14ac:dyDescent="0.25">
      <c r="A534" s="249" t="s">
        <v>14</v>
      </c>
      <c r="B534" s="250">
        <v>0</v>
      </c>
      <c r="C534" s="250">
        <v>0</v>
      </c>
      <c r="D534" s="250">
        <v>0</v>
      </c>
      <c r="E534" s="249" t="s">
        <v>4481</v>
      </c>
      <c r="F534" s="249" t="s">
        <v>4482</v>
      </c>
    </row>
    <row r="535" spans="1:6" ht="22.6" customHeight="1" x14ac:dyDescent="0.25">
      <c r="A535" s="249" t="s">
        <v>14</v>
      </c>
      <c r="B535" s="250">
        <v>0</v>
      </c>
      <c r="C535" s="250">
        <v>0</v>
      </c>
      <c r="D535" s="250">
        <v>0</v>
      </c>
      <c r="E535" s="249" t="s">
        <v>4483</v>
      </c>
      <c r="F535" s="249" t="s">
        <v>812</v>
      </c>
    </row>
    <row r="536" spans="1:6" ht="22.6" customHeight="1" x14ac:dyDescent="0.25">
      <c r="A536" s="249" t="s">
        <v>14</v>
      </c>
      <c r="B536" s="250">
        <v>1500</v>
      </c>
      <c r="C536" s="250">
        <v>3000</v>
      </c>
      <c r="D536" s="250">
        <v>3000</v>
      </c>
      <c r="E536" s="249" t="s">
        <v>4485</v>
      </c>
      <c r="F536" s="249" t="s">
        <v>4486</v>
      </c>
    </row>
    <row r="537" spans="1:6" ht="22.6" customHeight="1" x14ac:dyDescent="0.25">
      <c r="A537" s="249" t="s">
        <v>14</v>
      </c>
      <c r="B537" s="250">
        <v>2400</v>
      </c>
      <c r="C537" s="250">
        <v>600</v>
      </c>
      <c r="D537" s="250">
        <v>600</v>
      </c>
      <c r="E537" s="249" t="s">
        <v>4487</v>
      </c>
      <c r="F537" s="249" t="s">
        <v>4488</v>
      </c>
    </row>
    <row r="538" spans="1:6" ht="22.6" customHeight="1" x14ac:dyDescent="0.25">
      <c r="A538" s="249" t="s">
        <v>14</v>
      </c>
      <c r="B538" s="250">
        <v>100</v>
      </c>
      <c r="C538" s="250">
        <v>150</v>
      </c>
      <c r="D538" s="250">
        <v>150</v>
      </c>
      <c r="E538" s="249" t="s">
        <v>4489</v>
      </c>
      <c r="F538" s="249" t="s">
        <v>4490</v>
      </c>
    </row>
    <row r="539" spans="1:6" ht="22.6" customHeight="1" x14ac:dyDescent="0.25">
      <c r="A539" s="249" t="s">
        <v>14</v>
      </c>
      <c r="B539" s="250">
        <v>100</v>
      </c>
      <c r="C539" s="250">
        <v>100</v>
      </c>
      <c r="D539" s="250">
        <v>100</v>
      </c>
      <c r="E539" s="249" t="s">
        <v>4491</v>
      </c>
      <c r="F539" s="249" t="s">
        <v>4492</v>
      </c>
    </row>
    <row r="540" spans="1:6" ht="22.6" customHeight="1" x14ac:dyDescent="0.25">
      <c r="A540" s="249" t="s">
        <v>14</v>
      </c>
      <c r="B540" s="250">
        <v>5900</v>
      </c>
      <c r="C540" s="250">
        <v>0</v>
      </c>
      <c r="D540" s="250">
        <v>0</v>
      </c>
      <c r="E540" s="249" t="s">
        <v>4493</v>
      </c>
      <c r="F540" s="249" t="s">
        <v>4324</v>
      </c>
    </row>
    <row r="541" spans="1:6" ht="22.6" customHeight="1" x14ac:dyDescent="0.25">
      <c r="A541" s="249" t="s">
        <v>14</v>
      </c>
      <c r="B541" s="250">
        <v>5800</v>
      </c>
      <c r="C541" s="250">
        <v>7200</v>
      </c>
      <c r="D541" s="250">
        <v>7200</v>
      </c>
      <c r="E541" s="249" t="s">
        <v>4496</v>
      </c>
      <c r="F541" s="249" t="s">
        <v>4497</v>
      </c>
    </row>
    <row r="542" spans="1:6" ht="22.6" customHeight="1" x14ac:dyDescent="0.25">
      <c r="A542" s="249" t="s">
        <v>14</v>
      </c>
      <c r="B542" s="250">
        <v>500</v>
      </c>
      <c r="C542" s="250">
        <v>500</v>
      </c>
      <c r="D542" s="250">
        <v>500</v>
      </c>
      <c r="E542" s="249" t="s">
        <v>4498</v>
      </c>
      <c r="F542" s="249" t="s">
        <v>4318</v>
      </c>
    </row>
    <row r="543" spans="1:6" ht="22.6" customHeight="1" x14ac:dyDescent="0.25">
      <c r="A543" s="249" t="s">
        <v>14</v>
      </c>
      <c r="B543" s="250">
        <v>0</v>
      </c>
      <c r="C543" s="250">
        <v>0</v>
      </c>
      <c r="D543" s="250">
        <v>0</v>
      </c>
      <c r="E543" s="249" t="s">
        <v>4555</v>
      </c>
      <c r="F543" s="249" t="s">
        <v>4237</v>
      </c>
    </row>
    <row r="544" spans="1:6" ht="22.6" customHeight="1" x14ac:dyDescent="0.25">
      <c r="A544" s="249" t="s">
        <v>14</v>
      </c>
      <c r="B544" s="250">
        <v>5000</v>
      </c>
      <c r="C544" s="250">
        <v>5000</v>
      </c>
      <c r="D544" s="250">
        <v>5000</v>
      </c>
      <c r="E544" s="249" t="s">
        <v>4500</v>
      </c>
      <c r="F544" s="249" t="s">
        <v>4250</v>
      </c>
    </row>
    <row r="545" spans="1:6" ht="22.6" customHeight="1" x14ac:dyDescent="0.25">
      <c r="A545" s="249" t="s">
        <v>14</v>
      </c>
      <c r="B545" s="250">
        <v>5000</v>
      </c>
      <c r="C545" s="250">
        <v>5000</v>
      </c>
      <c r="D545" s="250">
        <v>5000</v>
      </c>
      <c r="E545" s="249" t="s">
        <v>4501</v>
      </c>
      <c r="F545" s="249" t="s">
        <v>4235</v>
      </c>
    </row>
    <row r="546" spans="1:6" ht="22.6" customHeight="1" x14ac:dyDescent="0.25">
      <c r="A546" s="249" t="s">
        <v>14</v>
      </c>
      <c r="B546" s="250">
        <v>64314</v>
      </c>
      <c r="C546" s="250">
        <v>65490</v>
      </c>
      <c r="D546" s="250">
        <v>65490</v>
      </c>
      <c r="E546" s="249" t="s">
        <v>4502</v>
      </c>
      <c r="F546" s="249" t="s">
        <v>4269</v>
      </c>
    </row>
    <row r="547" spans="1:6" ht="22.6" customHeight="1" x14ac:dyDescent="0.25">
      <c r="A547" s="249" t="s">
        <v>14</v>
      </c>
      <c r="B547" s="250">
        <v>0</v>
      </c>
      <c r="C547" s="250">
        <v>0</v>
      </c>
      <c r="D547" s="250">
        <v>0</v>
      </c>
      <c r="E547" s="249" t="s">
        <v>4505</v>
      </c>
      <c r="F547" s="249" t="s">
        <v>4506</v>
      </c>
    </row>
    <row r="548" spans="1:6" ht="22.6" customHeight="1" x14ac:dyDescent="0.25">
      <c r="A548" s="249" t="s">
        <v>14</v>
      </c>
      <c r="B548" s="250">
        <v>0</v>
      </c>
      <c r="C548" s="250">
        <v>0</v>
      </c>
      <c r="D548" s="250">
        <v>0</v>
      </c>
      <c r="E548" s="249" t="s">
        <v>4507</v>
      </c>
      <c r="F548" s="249" t="s">
        <v>892</v>
      </c>
    </row>
    <row r="549" spans="1:6" ht="22.6" customHeight="1" x14ac:dyDescent="0.25">
      <c r="A549" s="249" t="s">
        <v>14</v>
      </c>
      <c r="B549" s="250">
        <v>10000</v>
      </c>
      <c r="C549" s="250">
        <v>5000</v>
      </c>
      <c r="D549" s="250">
        <v>5000</v>
      </c>
      <c r="E549" s="249" t="s">
        <v>4508</v>
      </c>
      <c r="F549" s="249" t="s">
        <v>4315</v>
      </c>
    </row>
    <row r="550" spans="1:6" ht="22.6" customHeight="1" x14ac:dyDescent="0.25">
      <c r="A550" s="249" t="s">
        <v>14</v>
      </c>
      <c r="B550" s="250">
        <v>500</v>
      </c>
      <c r="C550" s="250">
        <v>500</v>
      </c>
      <c r="D550" s="250">
        <v>500</v>
      </c>
      <c r="E550" s="249" t="s">
        <v>4509</v>
      </c>
      <c r="F550" s="249" t="s">
        <v>4285</v>
      </c>
    </row>
    <row r="551" spans="1:6" ht="22.6" customHeight="1" x14ac:dyDescent="0.25">
      <c r="A551" s="249" t="s">
        <v>14</v>
      </c>
      <c r="B551" s="250">
        <v>13635</v>
      </c>
      <c r="C551" s="250">
        <v>22000</v>
      </c>
      <c r="D551" s="250">
        <v>22000</v>
      </c>
      <c r="E551" s="249" t="s">
        <v>4510</v>
      </c>
      <c r="F551" s="249" t="s">
        <v>4270</v>
      </c>
    </row>
    <row r="552" spans="1:6" ht="22.6" customHeight="1" x14ac:dyDescent="0.25">
      <c r="A552" s="249" t="s">
        <v>14</v>
      </c>
      <c r="B552" s="250">
        <v>0</v>
      </c>
      <c r="C552" s="250">
        <v>0</v>
      </c>
      <c r="D552" s="250">
        <v>0</v>
      </c>
      <c r="E552" s="249" t="s">
        <v>4511</v>
      </c>
      <c r="F552" s="249" t="s">
        <v>4512</v>
      </c>
    </row>
    <row r="553" spans="1:6" ht="22.6" customHeight="1" x14ac:dyDescent="0.25">
      <c r="A553" s="249" t="s">
        <v>14</v>
      </c>
      <c r="B553" s="250">
        <v>3300</v>
      </c>
      <c r="C553" s="250">
        <v>1000</v>
      </c>
      <c r="D553" s="250">
        <v>1000</v>
      </c>
      <c r="E553" s="249" t="s">
        <v>4513</v>
      </c>
      <c r="F553" s="249" t="s">
        <v>4316</v>
      </c>
    </row>
    <row r="554" spans="1:6" ht="22.6" customHeight="1" x14ac:dyDescent="0.25">
      <c r="A554" s="249" t="s">
        <v>14</v>
      </c>
      <c r="B554" s="250">
        <v>325000</v>
      </c>
      <c r="C554" s="250">
        <v>432000</v>
      </c>
      <c r="D554" s="250">
        <v>372000</v>
      </c>
      <c r="E554" s="249" t="s">
        <v>4514</v>
      </c>
      <c r="F554" s="249" t="s">
        <v>146</v>
      </c>
    </row>
    <row r="555" spans="1:6" ht="22.6" customHeight="1" x14ac:dyDescent="0.25">
      <c r="A555" s="249" t="s">
        <v>14</v>
      </c>
      <c r="B555" s="250">
        <v>390180</v>
      </c>
      <c r="C555" s="250">
        <v>320000</v>
      </c>
      <c r="D555" s="250">
        <v>320000</v>
      </c>
      <c r="E555" s="249" t="s">
        <v>4515</v>
      </c>
      <c r="F555" s="249" t="s">
        <v>4271</v>
      </c>
    </row>
    <row r="556" spans="1:6" ht="22.6" customHeight="1" x14ac:dyDescent="0.25">
      <c r="A556" s="249" t="s">
        <v>14</v>
      </c>
      <c r="B556" s="250">
        <v>8000</v>
      </c>
      <c r="C556" s="250">
        <v>5000</v>
      </c>
      <c r="D556" s="250">
        <v>5000</v>
      </c>
      <c r="E556" s="249" t="s">
        <v>4517</v>
      </c>
      <c r="F556" s="249" t="s">
        <v>4322</v>
      </c>
    </row>
    <row r="557" spans="1:6" ht="22.6" customHeight="1" x14ac:dyDescent="0.25">
      <c r="A557" s="249" t="s">
        <v>14</v>
      </c>
      <c r="B557" s="250">
        <v>0</v>
      </c>
      <c r="C557" s="250">
        <v>60000</v>
      </c>
      <c r="D557" s="250">
        <v>50000</v>
      </c>
      <c r="E557" s="249" t="s">
        <v>4518</v>
      </c>
      <c r="F557" s="249" t="s">
        <v>4326</v>
      </c>
    </row>
    <row r="558" spans="1:6" ht="22.6" customHeight="1" x14ac:dyDescent="0.25">
      <c r="A558" s="249" t="s">
        <v>14</v>
      </c>
      <c r="B558" s="250">
        <v>0</v>
      </c>
      <c r="C558" s="250">
        <v>0</v>
      </c>
      <c r="D558" s="250">
        <v>0</v>
      </c>
      <c r="E558" s="249" t="s">
        <v>4549</v>
      </c>
      <c r="F558" s="249" t="s">
        <v>4251</v>
      </c>
    </row>
    <row r="559" spans="1:6" ht="22.6" customHeight="1" x14ac:dyDescent="0.25">
      <c r="A559" s="249" t="s">
        <v>15</v>
      </c>
      <c r="B559" s="250">
        <v>4894209</v>
      </c>
      <c r="C559" s="250">
        <v>5039908</v>
      </c>
      <c r="D559" s="250">
        <v>5119818</v>
      </c>
      <c r="E559" s="249" t="s">
        <v>4415</v>
      </c>
      <c r="F559" s="249" t="s">
        <v>4416</v>
      </c>
    </row>
    <row r="560" spans="1:6" ht="22.6" customHeight="1" x14ac:dyDescent="0.25">
      <c r="A560" s="249" t="s">
        <v>15</v>
      </c>
      <c r="B560" s="250">
        <v>2440</v>
      </c>
      <c r="C560" s="250">
        <v>6200</v>
      </c>
      <c r="D560" s="250">
        <v>7700</v>
      </c>
      <c r="E560" s="249" t="s">
        <v>4417</v>
      </c>
      <c r="F560" s="249" t="s">
        <v>4418</v>
      </c>
    </row>
    <row r="561" spans="1:6" ht="22.6" customHeight="1" x14ac:dyDescent="0.25">
      <c r="A561" s="249" t="s">
        <v>15</v>
      </c>
      <c r="B561" s="250">
        <v>0</v>
      </c>
      <c r="C561" s="250">
        <v>0</v>
      </c>
      <c r="D561" s="250">
        <v>0</v>
      </c>
      <c r="E561" s="249" t="s">
        <v>4422</v>
      </c>
      <c r="F561" s="249" t="s">
        <v>4423</v>
      </c>
    </row>
    <row r="562" spans="1:6" ht="22.6" customHeight="1" x14ac:dyDescent="0.25">
      <c r="A562" s="249" t="s">
        <v>15</v>
      </c>
      <c r="B562" s="250">
        <v>0</v>
      </c>
      <c r="C562" s="250">
        <v>0</v>
      </c>
      <c r="D562" s="250">
        <v>0</v>
      </c>
      <c r="E562" s="249" t="s">
        <v>4424</v>
      </c>
      <c r="F562" s="249" t="s">
        <v>4425</v>
      </c>
    </row>
    <row r="563" spans="1:6" ht="22.6" customHeight="1" x14ac:dyDescent="0.25">
      <c r="A563" s="249" t="s">
        <v>15</v>
      </c>
      <c r="B563" s="250">
        <v>0</v>
      </c>
      <c r="C563" s="250">
        <v>0</v>
      </c>
      <c r="D563" s="250">
        <v>0</v>
      </c>
      <c r="E563" s="249" t="s">
        <v>4426</v>
      </c>
      <c r="F563" s="249" t="s">
        <v>4427</v>
      </c>
    </row>
    <row r="564" spans="1:6" ht="22.6" customHeight="1" x14ac:dyDescent="0.25">
      <c r="A564" s="249" t="s">
        <v>15</v>
      </c>
      <c r="B564" s="250">
        <v>2876964</v>
      </c>
      <c r="C564" s="250">
        <v>3423895.2570666661</v>
      </c>
      <c r="D564" s="250">
        <v>3602328.2922</v>
      </c>
      <c r="E564" s="249" t="s">
        <v>4428</v>
      </c>
      <c r="F564" s="249" t="s">
        <v>4429</v>
      </c>
    </row>
    <row r="565" spans="1:6" ht="22.6" customHeight="1" x14ac:dyDescent="0.25">
      <c r="A565" s="249" t="s">
        <v>15</v>
      </c>
      <c r="B565" s="250">
        <v>20000</v>
      </c>
      <c r="C565" s="250">
        <v>0</v>
      </c>
      <c r="D565" s="250">
        <v>0</v>
      </c>
      <c r="E565" s="249" t="s">
        <v>4521</v>
      </c>
      <c r="F565" s="249" t="s">
        <v>4303</v>
      </c>
    </row>
    <row r="566" spans="1:6" ht="22.6" customHeight="1" x14ac:dyDescent="0.25">
      <c r="A566" s="249" t="s">
        <v>15</v>
      </c>
      <c r="B566" s="250">
        <v>0</v>
      </c>
      <c r="C566" s="250">
        <v>25000</v>
      </c>
      <c r="D566" s="250">
        <v>0</v>
      </c>
      <c r="E566" s="249" t="s">
        <v>4430</v>
      </c>
      <c r="F566" s="249" t="s">
        <v>4431</v>
      </c>
    </row>
    <row r="567" spans="1:6" ht="22.6" customHeight="1" x14ac:dyDescent="0.25">
      <c r="A567" s="249" t="s">
        <v>15</v>
      </c>
      <c r="B567" s="250">
        <v>0</v>
      </c>
      <c r="C567" s="250">
        <v>0</v>
      </c>
      <c r="D567" s="250">
        <v>0</v>
      </c>
      <c r="E567" s="249" t="s">
        <v>4551</v>
      </c>
      <c r="F567" s="249" t="s">
        <v>4552</v>
      </c>
    </row>
    <row r="568" spans="1:6" ht="22.6" customHeight="1" x14ac:dyDescent="0.25">
      <c r="A568" s="249" t="s">
        <v>15</v>
      </c>
      <c r="B568" s="250">
        <v>0</v>
      </c>
      <c r="C568" s="250">
        <v>0</v>
      </c>
      <c r="D568" s="250">
        <v>0</v>
      </c>
      <c r="E568" s="249" t="s">
        <v>4432</v>
      </c>
      <c r="F568" s="249" t="s">
        <v>4433</v>
      </c>
    </row>
    <row r="569" spans="1:6" ht="22.6" customHeight="1" x14ac:dyDescent="0.25">
      <c r="A569" s="249" t="s">
        <v>15</v>
      </c>
      <c r="B569" s="250">
        <v>0</v>
      </c>
      <c r="C569" s="250">
        <v>11387.5</v>
      </c>
      <c r="D569" s="250">
        <v>0</v>
      </c>
      <c r="E569" s="249" t="s">
        <v>4434</v>
      </c>
      <c r="F569" s="249" t="s">
        <v>4435</v>
      </c>
    </row>
    <row r="570" spans="1:6" ht="22.6" customHeight="1" x14ac:dyDescent="0.25">
      <c r="A570" s="249" t="s">
        <v>15</v>
      </c>
      <c r="B570" s="250">
        <v>13200</v>
      </c>
      <c r="C570" s="250">
        <v>7200</v>
      </c>
      <c r="D570" s="250">
        <v>7200</v>
      </c>
      <c r="E570" s="249" t="s">
        <v>4436</v>
      </c>
      <c r="F570" s="249" t="s">
        <v>4325</v>
      </c>
    </row>
    <row r="571" spans="1:6" ht="22.6" customHeight="1" x14ac:dyDescent="0.25">
      <c r="A571" s="249" t="s">
        <v>15</v>
      </c>
      <c r="B571" s="250">
        <v>350000</v>
      </c>
      <c r="C571" s="250">
        <v>400000</v>
      </c>
      <c r="D571" s="250">
        <v>400000</v>
      </c>
      <c r="E571" s="249" t="s">
        <v>4437</v>
      </c>
      <c r="F571" s="249" t="s">
        <v>4438</v>
      </c>
    </row>
    <row r="572" spans="1:6" ht="22.6" customHeight="1" x14ac:dyDescent="0.25">
      <c r="A572" s="249" t="s">
        <v>15</v>
      </c>
      <c r="B572" s="250">
        <v>250000</v>
      </c>
      <c r="C572" s="250">
        <v>250000</v>
      </c>
      <c r="D572" s="250">
        <v>250000</v>
      </c>
      <c r="E572" s="249" t="s">
        <v>4553</v>
      </c>
      <c r="F572" s="249" t="s">
        <v>4554</v>
      </c>
    </row>
    <row r="573" spans="1:6" ht="22.6" customHeight="1" x14ac:dyDescent="0.25">
      <c r="A573" s="249" t="s">
        <v>15</v>
      </c>
      <c r="B573" s="250">
        <v>20500</v>
      </c>
      <c r="C573" s="250">
        <v>22800</v>
      </c>
      <c r="D573" s="250">
        <v>22800</v>
      </c>
      <c r="E573" s="249" t="s">
        <v>4441</v>
      </c>
      <c r="F573" s="249" t="s">
        <v>4442</v>
      </c>
    </row>
    <row r="574" spans="1:6" ht="22.6" customHeight="1" x14ac:dyDescent="0.25">
      <c r="A574" s="249" t="s">
        <v>15</v>
      </c>
      <c r="B574" s="250">
        <v>65000</v>
      </c>
      <c r="C574" s="250">
        <v>1000</v>
      </c>
      <c r="D574" s="250">
        <v>1000</v>
      </c>
      <c r="E574" s="249" t="s">
        <v>4443</v>
      </c>
      <c r="F574" s="249" t="s">
        <v>4308</v>
      </c>
    </row>
    <row r="575" spans="1:6" ht="22.6" customHeight="1" x14ac:dyDescent="0.25">
      <c r="A575" s="249" t="s">
        <v>15</v>
      </c>
      <c r="B575" s="250">
        <v>0</v>
      </c>
      <c r="C575" s="250">
        <v>3700</v>
      </c>
      <c r="D575" s="250">
        <v>2100</v>
      </c>
      <c r="E575" s="249" t="s">
        <v>4447</v>
      </c>
      <c r="F575" s="249" t="s">
        <v>4448</v>
      </c>
    </row>
    <row r="576" spans="1:6" ht="22.6" customHeight="1" x14ac:dyDescent="0.25">
      <c r="A576" s="249" t="s">
        <v>15</v>
      </c>
      <c r="B576" s="250">
        <v>0</v>
      </c>
      <c r="C576" s="250">
        <v>1700</v>
      </c>
      <c r="D576" s="250">
        <v>0</v>
      </c>
      <c r="E576" s="249" t="s">
        <v>4459</v>
      </c>
      <c r="F576" s="249" t="s">
        <v>4460</v>
      </c>
    </row>
    <row r="577" spans="1:6" ht="22.6" customHeight="1" x14ac:dyDescent="0.25">
      <c r="A577" s="249" t="s">
        <v>15</v>
      </c>
      <c r="B577" s="250">
        <v>4180</v>
      </c>
      <c r="C577" s="250">
        <v>67000</v>
      </c>
      <c r="D577" s="250">
        <v>70000</v>
      </c>
      <c r="E577" s="249" t="s">
        <v>4461</v>
      </c>
      <c r="F577" s="249" t="s">
        <v>4462</v>
      </c>
    </row>
    <row r="578" spans="1:6" ht="22.6" customHeight="1" x14ac:dyDescent="0.25">
      <c r="A578" s="249" t="s">
        <v>15</v>
      </c>
      <c r="B578" s="250">
        <v>28900</v>
      </c>
      <c r="C578" s="250">
        <v>38500</v>
      </c>
      <c r="D578" s="250">
        <v>37500</v>
      </c>
      <c r="E578" s="249" t="s">
        <v>4480</v>
      </c>
      <c r="F578" s="249" t="s">
        <v>1632</v>
      </c>
    </row>
    <row r="579" spans="1:6" ht="22.6" customHeight="1" x14ac:dyDescent="0.25">
      <c r="A579" s="249" t="s">
        <v>15</v>
      </c>
      <c r="B579" s="250">
        <v>0</v>
      </c>
      <c r="C579" s="250">
        <v>0</v>
      </c>
      <c r="D579" s="250">
        <v>0</v>
      </c>
      <c r="E579" s="249" t="s">
        <v>4481</v>
      </c>
      <c r="F579" s="249" t="s">
        <v>4482</v>
      </c>
    </row>
    <row r="580" spans="1:6" ht="22.6" customHeight="1" x14ac:dyDescent="0.25">
      <c r="A580" s="249" t="s">
        <v>15</v>
      </c>
      <c r="B580" s="250">
        <v>0</v>
      </c>
      <c r="C580" s="250">
        <v>0</v>
      </c>
      <c r="D580" s="250">
        <v>0</v>
      </c>
      <c r="E580" s="249" t="s">
        <v>4483</v>
      </c>
      <c r="F580" s="249" t="s">
        <v>812</v>
      </c>
    </row>
    <row r="581" spans="1:6" ht="22.6" customHeight="1" x14ac:dyDescent="0.25">
      <c r="A581" s="249" t="s">
        <v>15</v>
      </c>
      <c r="B581" s="250">
        <v>0</v>
      </c>
      <c r="C581" s="250">
        <v>3200</v>
      </c>
      <c r="D581" s="250">
        <v>3200</v>
      </c>
      <c r="E581" s="249" t="s">
        <v>4484</v>
      </c>
      <c r="F581" s="249" t="s">
        <v>4286</v>
      </c>
    </row>
    <row r="582" spans="1:6" ht="22.6" customHeight="1" x14ac:dyDescent="0.25">
      <c r="A582" s="249" t="s">
        <v>15</v>
      </c>
      <c r="B582" s="250">
        <v>2000</v>
      </c>
      <c r="C582" s="250">
        <v>1120</v>
      </c>
      <c r="D582" s="250">
        <v>1120</v>
      </c>
      <c r="E582" s="249" t="s">
        <v>4485</v>
      </c>
      <c r="F582" s="249" t="s">
        <v>4486</v>
      </c>
    </row>
    <row r="583" spans="1:6" ht="22.6" customHeight="1" x14ac:dyDescent="0.25">
      <c r="A583" s="249" t="s">
        <v>15</v>
      </c>
      <c r="B583" s="250">
        <v>0</v>
      </c>
      <c r="C583" s="250">
        <v>0</v>
      </c>
      <c r="D583" s="250">
        <v>0</v>
      </c>
      <c r="E583" s="249" t="s">
        <v>4487</v>
      </c>
      <c r="F583" s="249" t="s">
        <v>4488</v>
      </c>
    </row>
    <row r="584" spans="1:6" ht="22.6" customHeight="1" x14ac:dyDescent="0.25">
      <c r="A584" s="249" t="s">
        <v>15</v>
      </c>
      <c r="B584" s="250">
        <v>16900</v>
      </c>
      <c r="C584" s="250">
        <v>0</v>
      </c>
      <c r="D584" s="250">
        <v>0</v>
      </c>
      <c r="E584" s="249" t="s">
        <v>4493</v>
      </c>
      <c r="F584" s="249" t="s">
        <v>4324</v>
      </c>
    </row>
    <row r="585" spans="1:6" ht="22.6" customHeight="1" x14ac:dyDescent="0.25">
      <c r="A585" s="249" t="s">
        <v>15</v>
      </c>
      <c r="B585" s="250">
        <v>0</v>
      </c>
      <c r="C585" s="250">
        <v>20000</v>
      </c>
      <c r="D585" s="250">
        <v>20000</v>
      </c>
      <c r="E585" s="249" t="s">
        <v>4496</v>
      </c>
      <c r="F585" s="249" t="s">
        <v>4497</v>
      </c>
    </row>
    <row r="586" spans="1:6" ht="22.6" customHeight="1" x14ac:dyDescent="0.25">
      <c r="A586" s="249" t="s">
        <v>15</v>
      </c>
      <c r="B586" s="250">
        <v>5000</v>
      </c>
      <c r="C586" s="250">
        <v>7000</v>
      </c>
      <c r="D586" s="250">
        <v>7000</v>
      </c>
      <c r="E586" s="249" t="s">
        <v>4498</v>
      </c>
      <c r="F586" s="249" t="s">
        <v>4318</v>
      </c>
    </row>
    <row r="587" spans="1:6" ht="22.6" customHeight="1" x14ac:dyDescent="0.25">
      <c r="A587" s="249" t="s">
        <v>15</v>
      </c>
      <c r="B587" s="250">
        <v>1425000</v>
      </c>
      <c r="C587" s="250">
        <v>1300000</v>
      </c>
      <c r="D587" s="250">
        <v>1300000</v>
      </c>
      <c r="E587" s="249" t="s">
        <v>4555</v>
      </c>
      <c r="F587" s="249" t="s">
        <v>4237</v>
      </c>
    </row>
    <row r="588" spans="1:6" ht="22.6" customHeight="1" x14ac:dyDescent="0.25">
      <c r="A588" s="249" t="s">
        <v>15</v>
      </c>
      <c r="B588" s="250">
        <v>0</v>
      </c>
      <c r="C588" s="250">
        <v>0</v>
      </c>
      <c r="D588" s="250">
        <v>0</v>
      </c>
      <c r="E588" s="249" t="s">
        <v>4499</v>
      </c>
      <c r="F588" s="249" t="s">
        <v>4319</v>
      </c>
    </row>
    <row r="589" spans="1:6" ht="22.6" customHeight="1" x14ac:dyDescent="0.25">
      <c r="A589" s="249" t="s">
        <v>15</v>
      </c>
      <c r="B589" s="250">
        <v>1100</v>
      </c>
      <c r="C589" s="250">
        <v>16000</v>
      </c>
      <c r="D589" s="250">
        <v>5200</v>
      </c>
      <c r="E589" s="249" t="s">
        <v>4500</v>
      </c>
      <c r="F589" s="249" t="s">
        <v>4250</v>
      </c>
    </row>
    <row r="590" spans="1:6" ht="22.6" customHeight="1" x14ac:dyDescent="0.25">
      <c r="A590" s="249" t="s">
        <v>15</v>
      </c>
      <c r="B590" s="250">
        <v>120000</v>
      </c>
      <c r="C590" s="250">
        <v>150000</v>
      </c>
      <c r="D590" s="250">
        <v>165000</v>
      </c>
      <c r="E590" s="249" t="s">
        <v>4501</v>
      </c>
      <c r="F590" s="249" t="s">
        <v>4235</v>
      </c>
    </row>
    <row r="591" spans="1:6" ht="22.6" customHeight="1" x14ac:dyDescent="0.25">
      <c r="A591" s="249" t="s">
        <v>15</v>
      </c>
      <c r="B591" s="250">
        <v>17500</v>
      </c>
      <c r="C591" s="250">
        <v>18550</v>
      </c>
      <c r="D591" s="250">
        <v>18480</v>
      </c>
      <c r="E591" s="249" t="s">
        <v>4502</v>
      </c>
      <c r="F591" s="249" t="s">
        <v>4269</v>
      </c>
    </row>
    <row r="592" spans="1:6" ht="22.6" customHeight="1" x14ac:dyDescent="0.25">
      <c r="A592" s="249" t="s">
        <v>15</v>
      </c>
      <c r="B592" s="250">
        <v>0</v>
      </c>
      <c r="C592" s="250">
        <v>0</v>
      </c>
      <c r="D592" s="250">
        <v>0</v>
      </c>
      <c r="E592" s="249" t="s">
        <v>4503</v>
      </c>
      <c r="F592" s="249" t="s">
        <v>4504</v>
      </c>
    </row>
    <row r="593" spans="1:6" ht="22.6" customHeight="1" x14ac:dyDescent="0.25">
      <c r="A593" s="249" t="s">
        <v>15</v>
      </c>
      <c r="B593" s="250">
        <v>0</v>
      </c>
      <c r="C593" s="250">
        <v>0</v>
      </c>
      <c r="D593" s="250">
        <v>0</v>
      </c>
      <c r="E593" s="249" t="s">
        <v>4505</v>
      </c>
      <c r="F593" s="249" t="s">
        <v>4506</v>
      </c>
    </row>
    <row r="594" spans="1:6" ht="22.6" customHeight="1" x14ac:dyDescent="0.25">
      <c r="A594" s="249" t="s">
        <v>15</v>
      </c>
      <c r="B594" s="250">
        <v>0</v>
      </c>
      <c r="C594" s="250">
        <v>9100</v>
      </c>
      <c r="D594" s="250">
        <v>9100</v>
      </c>
      <c r="E594" s="249" t="s">
        <v>4527</v>
      </c>
      <c r="F594" s="249" t="s">
        <v>4283</v>
      </c>
    </row>
    <row r="595" spans="1:6" ht="22.6" customHeight="1" x14ac:dyDescent="0.25">
      <c r="A595" s="249" t="s">
        <v>15</v>
      </c>
      <c r="B595" s="250">
        <v>8000</v>
      </c>
      <c r="C595" s="250">
        <v>14250</v>
      </c>
      <c r="D595" s="250">
        <v>14250</v>
      </c>
      <c r="E595" s="249" t="s">
        <v>4509</v>
      </c>
      <c r="F595" s="249" t="s">
        <v>4285</v>
      </c>
    </row>
    <row r="596" spans="1:6" ht="22.6" customHeight="1" x14ac:dyDescent="0.25">
      <c r="A596" s="249" t="s">
        <v>15</v>
      </c>
      <c r="B596" s="250">
        <v>118000</v>
      </c>
      <c r="C596" s="250">
        <v>132800</v>
      </c>
      <c r="D596" s="250">
        <v>132800</v>
      </c>
      <c r="E596" s="249" t="s">
        <v>4510</v>
      </c>
      <c r="F596" s="249" t="s">
        <v>4270</v>
      </c>
    </row>
    <row r="597" spans="1:6" ht="22.6" customHeight="1" x14ac:dyDescent="0.25">
      <c r="A597" s="249" t="s">
        <v>15</v>
      </c>
      <c r="B597" s="250">
        <v>0</v>
      </c>
      <c r="C597" s="250">
        <v>0</v>
      </c>
      <c r="D597" s="250">
        <v>0</v>
      </c>
      <c r="E597" s="249" t="s">
        <v>4511</v>
      </c>
      <c r="F597" s="249" t="s">
        <v>4512</v>
      </c>
    </row>
    <row r="598" spans="1:6" ht="22.6" customHeight="1" x14ac:dyDescent="0.25">
      <c r="A598" s="249" t="s">
        <v>15</v>
      </c>
      <c r="B598" s="250">
        <v>40800</v>
      </c>
      <c r="C598" s="250">
        <v>42200</v>
      </c>
      <c r="D598" s="250">
        <v>41600</v>
      </c>
      <c r="E598" s="249" t="s">
        <v>4513</v>
      </c>
      <c r="F598" s="249" t="s">
        <v>4316</v>
      </c>
    </row>
    <row r="599" spans="1:6" ht="22.6" customHeight="1" x14ac:dyDescent="0.25">
      <c r="A599" s="249" t="s">
        <v>15</v>
      </c>
      <c r="B599" s="250">
        <v>1260500</v>
      </c>
      <c r="C599" s="250">
        <v>1283600</v>
      </c>
      <c r="D599" s="250">
        <v>1279600</v>
      </c>
      <c r="E599" s="249" t="s">
        <v>4514</v>
      </c>
      <c r="F599" s="249" t="s">
        <v>146</v>
      </c>
    </row>
    <row r="600" spans="1:6" ht="22.6" customHeight="1" x14ac:dyDescent="0.25">
      <c r="A600" s="249" t="s">
        <v>15</v>
      </c>
      <c r="B600" s="250">
        <v>265000</v>
      </c>
      <c r="C600" s="250">
        <v>276000</v>
      </c>
      <c r="D600" s="250">
        <v>277000</v>
      </c>
      <c r="E600" s="249" t="s">
        <v>4515</v>
      </c>
      <c r="F600" s="249" t="s">
        <v>4271</v>
      </c>
    </row>
    <row r="601" spans="1:6" ht="22.6" customHeight="1" x14ac:dyDescent="0.25">
      <c r="A601" s="249" t="s">
        <v>15</v>
      </c>
      <c r="B601" s="250">
        <v>15000</v>
      </c>
      <c r="C601" s="250">
        <v>16400</v>
      </c>
      <c r="D601" s="250">
        <v>16400</v>
      </c>
      <c r="E601" s="249" t="s">
        <v>4517</v>
      </c>
      <c r="F601" s="249" t="s">
        <v>4322</v>
      </c>
    </row>
    <row r="602" spans="1:6" ht="22.6" customHeight="1" x14ac:dyDescent="0.25">
      <c r="A602" s="249" t="s">
        <v>15</v>
      </c>
      <c r="B602" s="250">
        <v>45000</v>
      </c>
      <c r="C602" s="250">
        <v>45000</v>
      </c>
      <c r="D602" s="250">
        <v>45000</v>
      </c>
      <c r="E602" s="249" t="s">
        <v>4518</v>
      </c>
      <c r="F602" s="249" t="s">
        <v>4326</v>
      </c>
    </row>
    <row r="603" spans="1:6" ht="22.6" customHeight="1" x14ac:dyDescent="0.25">
      <c r="B603" s="247">
        <f t="shared" ref="B603:D603" si="0">SUBTOTAL(9,B2:B602)</f>
        <v>401702982</v>
      </c>
      <c r="C603" s="247">
        <f t="shared" si="0"/>
        <v>415286424.32184249</v>
      </c>
      <c r="D603" s="247">
        <f t="shared" si="0"/>
        <v>425676366.97804409</v>
      </c>
    </row>
  </sheetData>
  <autoFilter ref="A1:F60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AE371446CE04684D343C49EECD244" ma:contentTypeVersion="1" ma:contentTypeDescription="Create a new document." ma:contentTypeScope="" ma:versionID="4c384668bb97c29931f7e8fb149bf1df">
  <xsd:schema xmlns:xsd="http://www.w3.org/2001/XMLSchema" xmlns:xs="http://www.w3.org/2001/XMLSchema" xmlns:p="http://schemas.microsoft.com/office/2006/metadata/properties" xmlns:ns2="ba4c5515-d91d-4e1f-9264-41c675fa362c" targetNamespace="http://schemas.microsoft.com/office/2006/metadata/properties" ma:root="true" ma:fieldsID="7db2d172e750fb061a740b1ad0a683c5" ns2:_="">
    <xsd:import namespace="ba4c5515-d91d-4e1f-9264-41c675fa362c"/>
    <xsd:element name="properties">
      <xsd:complexType>
        <xsd:sequence>
          <xsd:element name="documentManagement">
            <xsd:complexType>
              <xsd:all>
                <xsd:element ref="ns2:ParentList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c5515-d91d-4e1f-9264-41c675fa362c" elementFormDefault="qualified">
    <xsd:import namespace="http://schemas.microsoft.com/office/2006/documentManagement/types"/>
    <xsd:import namespace="http://schemas.microsoft.com/office/infopath/2007/PartnerControls"/>
    <xsd:element name="ParentListItemID" ma:index="8" nillable="true" ma:displayName="ParentListItemID" ma:hidden="true" ma:internalName="ParentListItemID"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arentListItemID xmlns="ba4c5515-d91d-4e1f-9264-41c675fa362c" xsi:nil="true"/>
  </documentManagement>
</p:properties>
</file>

<file path=customXml/itemProps1.xml><?xml version="1.0" encoding="utf-8"?>
<ds:datastoreItem xmlns:ds="http://schemas.openxmlformats.org/officeDocument/2006/customXml" ds:itemID="{BA0AAD30-9CC5-4548-95BA-20969778F2E1}"/>
</file>

<file path=customXml/itemProps2.xml><?xml version="1.0" encoding="utf-8"?>
<ds:datastoreItem xmlns:ds="http://schemas.openxmlformats.org/officeDocument/2006/customXml" ds:itemID="{D75D84AF-3E15-4A92-BD33-31C9184D9492}"/>
</file>

<file path=customXml/itemProps3.xml><?xml version="1.0" encoding="utf-8"?>
<ds:datastoreItem xmlns:ds="http://schemas.openxmlformats.org/officeDocument/2006/customXml" ds:itemID="{FB6DFE5E-D21C-49CE-A3C3-D2C720E822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O&amp;M Summary</vt:lpstr>
      <vt:lpstr>Utilities - WSO</vt:lpstr>
      <vt:lpstr>All labor</vt:lpstr>
      <vt:lpstr>Regular Labor</vt:lpstr>
      <vt:lpstr>Regular Labor w ot &amp; prem</vt:lpstr>
      <vt:lpstr>TB Export Jan 9 by accct</vt:lpstr>
      <vt:lpstr>Labor by group</vt:lpstr>
      <vt:lpstr>TB Export Jan 9 pivot</vt:lpstr>
      <vt:lpstr>TB Export Jan 9</vt:lpstr>
      <vt:lpstr>Team Budgeting export sum 1216</vt:lpstr>
      <vt:lpstr>TB Export Jan 9 - by group</vt:lpstr>
      <vt:lpstr>Staffing Summary</vt:lpstr>
      <vt:lpstr>Engineering Labor</vt:lpstr>
      <vt:lpstr>Vacancy Summary</vt:lpstr>
      <vt:lpstr>Bay Delta</vt:lpstr>
      <vt:lpstr>Outside Services</vt:lpstr>
      <vt:lpstr>Travel</vt:lpstr>
      <vt:lpstr>131211</vt:lpstr>
      <vt:lpstr>Bay Delta data</vt:lpstr>
      <vt:lpstr>template detail</vt:lpstr>
      <vt:lpstr>'Engineering Labor'!Print_Area</vt:lpstr>
      <vt:lpstr>'Vacancy Summary'!Print_Area</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1970-01-01T08:00:00Z</cp:lastPrinted>
  <dcterms:created xsi:type="dcterms:W3CDTF">2013-12-13T16:52:25Z</dcterms:created>
  <dcterms:modified xsi:type="dcterms:W3CDTF">2014-03-25T21:45:56Z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0x010100536AE371446CE04684D343C49EECD244</vt:lpwstr>
  </property>
</Properties>
</file>